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bil-dem-vg" sheetId="1" r:id="rId1"/>
    <sheet name="bil-dem-vg (2)" sheetId="4" r:id="rId2"/>
    <sheet name="Foglio2" sheetId="2" r:id="rId3"/>
    <sheet name="Foglio3" sheetId="3" r:id="rId4"/>
  </sheets>
  <calcPr calcId="125725"/>
</workbook>
</file>

<file path=xl/calcChain.xml><?xml version="1.0" encoding="utf-8"?>
<calcChain xmlns="http://schemas.openxmlformats.org/spreadsheetml/2006/main">
  <c r="S64" i="4"/>
  <c r="T64" s="1"/>
  <c r="L64"/>
  <c r="F64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7"/>
  <c r="P64" l="1"/>
  <c r="E64"/>
  <c r="C64"/>
  <c r="M64"/>
  <c r="G64"/>
  <c r="N64"/>
  <c r="O64" s="1"/>
  <c r="C9"/>
  <c r="E9"/>
  <c r="F9"/>
  <c r="G9" s="1"/>
  <c r="L7" l="1"/>
  <c r="N7" s="1"/>
  <c r="L8"/>
  <c r="N8" s="1"/>
  <c r="O8" s="1"/>
  <c r="L10"/>
  <c r="N10" s="1"/>
  <c r="L11"/>
  <c r="N11" s="1"/>
  <c r="L12"/>
  <c r="N12" s="1"/>
  <c r="L13"/>
  <c r="N13" s="1"/>
  <c r="L14"/>
  <c r="N14" s="1"/>
  <c r="L15"/>
  <c r="N15" s="1"/>
  <c r="L16"/>
  <c r="N16" s="1"/>
  <c r="L17"/>
  <c r="N17" s="1"/>
  <c r="L18"/>
  <c r="N18" s="1"/>
  <c r="L19"/>
  <c r="N19" s="1"/>
  <c r="L20"/>
  <c r="N20" s="1"/>
  <c r="L21"/>
  <c r="N21" s="1"/>
  <c r="L22"/>
  <c r="N22" s="1"/>
  <c r="L23"/>
  <c r="N23" s="1"/>
  <c r="L24"/>
  <c r="N24" s="1"/>
  <c r="L25"/>
  <c r="N25" s="1"/>
  <c r="L26"/>
  <c r="N26" s="1"/>
  <c r="L27"/>
  <c r="N27" s="1"/>
  <c r="L28"/>
  <c r="N28" s="1"/>
  <c r="L29"/>
  <c r="N29" s="1"/>
  <c r="L30"/>
  <c r="N30" s="1"/>
  <c r="L31"/>
  <c r="N31" s="1"/>
  <c r="L32"/>
  <c r="N32" s="1"/>
  <c r="L33"/>
  <c r="N33" s="1"/>
  <c r="L34"/>
  <c r="N34" s="1"/>
  <c r="L35"/>
  <c r="N35" s="1"/>
  <c r="L36"/>
  <c r="N36" s="1"/>
  <c r="L37"/>
  <c r="N37" s="1"/>
  <c r="L38"/>
  <c r="N38" s="1"/>
  <c r="L39"/>
  <c r="N39" s="1"/>
  <c r="L40"/>
  <c r="N40" s="1"/>
  <c r="L41"/>
  <c r="N41" s="1"/>
  <c r="L42"/>
  <c r="N42" s="1"/>
  <c r="L43"/>
  <c r="N43" s="1"/>
  <c r="L44"/>
  <c r="N44" s="1"/>
  <c r="L45"/>
  <c r="N45" s="1"/>
  <c r="L46"/>
  <c r="N46" s="1"/>
  <c r="L47"/>
  <c r="N47" s="1"/>
  <c r="L48"/>
  <c r="N48" s="1"/>
  <c r="L49"/>
  <c r="N49" s="1"/>
  <c r="L50"/>
  <c r="N50" s="1"/>
  <c r="L51"/>
  <c r="N51" s="1"/>
  <c r="L52"/>
  <c r="N52" s="1"/>
  <c r="L53"/>
  <c r="N53" s="1"/>
  <c r="L54"/>
  <c r="N54" s="1"/>
  <c r="L55"/>
  <c r="N55" s="1"/>
  <c r="L56"/>
  <c r="N56" s="1"/>
  <c r="L57"/>
  <c r="N57" s="1"/>
  <c r="L58"/>
  <c r="N58" s="1"/>
  <c r="L59"/>
  <c r="N59" s="1"/>
  <c r="L60"/>
  <c r="N60" s="1"/>
  <c r="L61"/>
  <c r="N61" s="1"/>
  <c r="L62"/>
  <c r="N62" s="1"/>
  <c r="L63"/>
  <c r="N63" s="1"/>
  <c r="L6"/>
  <c r="S63"/>
  <c r="F63"/>
  <c r="S62"/>
  <c r="F62"/>
  <c r="S61"/>
  <c r="T62" s="1"/>
  <c r="F61"/>
  <c r="S60"/>
  <c r="F60"/>
  <c r="S59"/>
  <c r="T60" s="1"/>
  <c r="F59"/>
  <c r="S58"/>
  <c r="F58"/>
  <c r="S57"/>
  <c r="T58" s="1"/>
  <c r="F57"/>
  <c r="S56"/>
  <c r="F56"/>
  <c r="S55"/>
  <c r="T56" s="1"/>
  <c r="F55"/>
  <c r="S54"/>
  <c r="F54"/>
  <c r="S53"/>
  <c r="T54" s="1"/>
  <c r="F53"/>
  <c r="S52"/>
  <c r="F52"/>
  <c r="S51"/>
  <c r="T52" s="1"/>
  <c r="F51"/>
  <c r="S50"/>
  <c r="F50"/>
  <c r="S49"/>
  <c r="T50" s="1"/>
  <c r="F49"/>
  <c r="S48"/>
  <c r="F48"/>
  <c r="S47"/>
  <c r="T48" s="1"/>
  <c r="F47"/>
  <c r="S46"/>
  <c r="F46"/>
  <c r="S45"/>
  <c r="T46" s="1"/>
  <c r="F45"/>
  <c r="S44"/>
  <c r="F44"/>
  <c r="S43"/>
  <c r="T44" s="1"/>
  <c r="F43"/>
  <c r="S42"/>
  <c r="F42"/>
  <c r="S41"/>
  <c r="T42" s="1"/>
  <c r="F41"/>
  <c r="S40"/>
  <c r="F40"/>
  <c r="S39"/>
  <c r="T40" s="1"/>
  <c r="F39"/>
  <c r="S38"/>
  <c r="F38"/>
  <c r="S37"/>
  <c r="T38" s="1"/>
  <c r="E38" s="1"/>
  <c r="F37"/>
  <c r="S36"/>
  <c r="F36"/>
  <c r="S35"/>
  <c r="T36" s="1"/>
  <c r="F35"/>
  <c r="S34"/>
  <c r="F34"/>
  <c r="S33"/>
  <c r="T34" s="1"/>
  <c r="F33"/>
  <c r="S32"/>
  <c r="F32"/>
  <c r="S31"/>
  <c r="T32" s="1"/>
  <c r="F31"/>
  <c r="S30"/>
  <c r="F30"/>
  <c r="S29"/>
  <c r="T30" s="1"/>
  <c r="F29"/>
  <c r="S28"/>
  <c r="F28"/>
  <c r="S27"/>
  <c r="T28" s="1"/>
  <c r="F27"/>
  <c r="S26"/>
  <c r="F26"/>
  <c r="S25"/>
  <c r="T26" s="1"/>
  <c r="F25"/>
  <c r="S24"/>
  <c r="F24"/>
  <c r="S23"/>
  <c r="T24" s="1"/>
  <c r="F23"/>
  <c r="S22"/>
  <c r="F22"/>
  <c r="S21"/>
  <c r="T22" s="1"/>
  <c r="F21"/>
  <c r="T20"/>
  <c r="O20" s="1"/>
  <c r="M20"/>
  <c r="G20"/>
  <c r="F20"/>
  <c r="E20"/>
  <c r="F19"/>
  <c r="S18"/>
  <c r="T19" s="1"/>
  <c r="F18"/>
  <c r="S17"/>
  <c r="T18" s="1"/>
  <c r="F17"/>
  <c r="S16"/>
  <c r="F16"/>
  <c r="S15"/>
  <c r="T16" s="1"/>
  <c r="F15"/>
  <c r="S14"/>
  <c r="F14"/>
  <c r="S13"/>
  <c r="T14" s="1"/>
  <c r="F13"/>
  <c r="S12"/>
  <c r="F12"/>
  <c r="S11"/>
  <c r="T12" s="1"/>
  <c r="F11"/>
  <c r="S10"/>
  <c r="F10"/>
  <c r="S8"/>
  <c r="T9" s="1"/>
  <c r="F8"/>
  <c r="S7"/>
  <c r="F7"/>
  <c r="S6"/>
  <c r="T7" s="1"/>
  <c r="O6"/>
  <c r="M6"/>
  <c r="F6"/>
  <c r="G6" s="1"/>
  <c r="E6"/>
  <c r="C6"/>
  <c r="T8" l="1"/>
  <c r="T11"/>
  <c r="O7"/>
  <c r="C7"/>
  <c r="O19"/>
  <c r="M19"/>
  <c r="G19"/>
  <c r="E19"/>
  <c r="M7"/>
  <c r="T10"/>
  <c r="M10" s="1"/>
  <c r="T13"/>
  <c r="E13" s="1"/>
  <c r="T15"/>
  <c r="G15" s="1"/>
  <c r="T17"/>
  <c r="M17" s="1"/>
  <c r="T23"/>
  <c r="G23" s="1"/>
  <c r="T25"/>
  <c r="T27"/>
  <c r="T29"/>
  <c r="T31"/>
  <c r="T33"/>
  <c r="T35"/>
  <c r="T39"/>
  <c r="T41"/>
  <c r="T43"/>
  <c r="T45"/>
  <c r="T47"/>
  <c r="T49"/>
  <c r="T51"/>
  <c r="G51" s="1"/>
  <c r="T53"/>
  <c r="T55"/>
  <c r="G55" s="1"/>
  <c r="T57"/>
  <c r="G57" s="1"/>
  <c r="T59"/>
  <c r="G59" s="1"/>
  <c r="T61"/>
  <c r="T63"/>
  <c r="G63" s="1"/>
  <c r="G7"/>
  <c r="G10"/>
  <c r="G53"/>
  <c r="G61"/>
  <c r="M11"/>
  <c r="E11"/>
  <c r="O11"/>
  <c r="C11"/>
  <c r="G11"/>
  <c r="M12"/>
  <c r="O14"/>
  <c r="E14"/>
  <c r="C14"/>
  <c r="M14"/>
  <c r="M16"/>
  <c r="O18"/>
  <c r="E18"/>
  <c r="C18"/>
  <c r="O22"/>
  <c r="C22"/>
  <c r="E22"/>
  <c r="M22"/>
  <c r="M24"/>
  <c r="O26"/>
  <c r="C26"/>
  <c r="E26"/>
  <c r="M26"/>
  <c r="O28"/>
  <c r="C28"/>
  <c r="E28"/>
  <c r="M28"/>
  <c r="M30"/>
  <c r="O32"/>
  <c r="C32"/>
  <c r="E32"/>
  <c r="M32"/>
  <c r="O34"/>
  <c r="C34"/>
  <c r="E34"/>
  <c r="M34"/>
  <c r="G12"/>
  <c r="M13"/>
  <c r="O13"/>
  <c r="G13"/>
  <c r="G14"/>
  <c r="O15"/>
  <c r="M15"/>
  <c r="G16"/>
  <c r="E17"/>
  <c r="C17"/>
  <c r="G18"/>
  <c r="G22"/>
  <c r="M23"/>
  <c r="E23"/>
  <c r="O23"/>
  <c r="C23"/>
  <c r="G24"/>
  <c r="M25"/>
  <c r="G25"/>
  <c r="E25"/>
  <c r="O25"/>
  <c r="C25"/>
  <c r="G26"/>
  <c r="M27"/>
  <c r="G27"/>
  <c r="E27"/>
  <c r="O27"/>
  <c r="C27"/>
  <c r="G28"/>
  <c r="M29"/>
  <c r="G29"/>
  <c r="E29"/>
  <c r="O29"/>
  <c r="C29"/>
  <c r="G30"/>
  <c r="M31"/>
  <c r="G31"/>
  <c r="E31"/>
  <c r="O31"/>
  <c r="C31"/>
  <c r="G32"/>
  <c r="M33"/>
  <c r="G33"/>
  <c r="E33"/>
  <c r="O33"/>
  <c r="C33"/>
  <c r="G34"/>
  <c r="M35"/>
  <c r="G35"/>
  <c r="E35"/>
  <c r="O35"/>
  <c r="C35"/>
  <c r="M8"/>
  <c r="E8"/>
  <c r="C8"/>
  <c r="G8"/>
  <c r="C12"/>
  <c r="E12"/>
  <c r="O12"/>
  <c r="O16"/>
  <c r="C16"/>
  <c r="E16"/>
  <c r="M18"/>
  <c r="O24"/>
  <c r="C24"/>
  <c r="E24"/>
  <c r="O30"/>
  <c r="C30"/>
  <c r="E30"/>
  <c r="O36"/>
  <c r="C36"/>
  <c r="E36"/>
  <c r="E7"/>
  <c r="E10"/>
  <c r="C19"/>
  <c r="C20"/>
  <c r="T21"/>
  <c r="M36"/>
  <c r="T37"/>
  <c r="C38"/>
  <c r="M38"/>
  <c r="M39"/>
  <c r="G39"/>
  <c r="E39"/>
  <c r="O39"/>
  <c r="C39"/>
  <c r="G40"/>
  <c r="M41"/>
  <c r="G41"/>
  <c r="E41"/>
  <c r="O41"/>
  <c r="C41"/>
  <c r="G42"/>
  <c r="M43"/>
  <c r="G43"/>
  <c r="E43"/>
  <c r="O43"/>
  <c r="C43"/>
  <c r="G44"/>
  <c r="M45"/>
  <c r="G45"/>
  <c r="E45"/>
  <c r="O45"/>
  <c r="C45"/>
  <c r="G46"/>
  <c r="M47"/>
  <c r="G47"/>
  <c r="E47"/>
  <c r="O47"/>
  <c r="C47"/>
  <c r="G48"/>
  <c r="M49"/>
  <c r="G49"/>
  <c r="E49"/>
  <c r="O49"/>
  <c r="C49"/>
  <c r="O50"/>
  <c r="O51"/>
  <c r="C51"/>
  <c r="E51"/>
  <c r="M51"/>
  <c r="O53"/>
  <c r="C53"/>
  <c r="E53"/>
  <c r="M53"/>
  <c r="O55"/>
  <c r="C55"/>
  <c r="E55"/>
  <c r="M55"/>
  <c r="O57"/>
  <c r="C57"/>
  <c r="E57"/>
  <c r="M57"/>
  <c r="O59"/>
  <c r="C59"/>
  <c r="E59"/>
  <c r="M59"/>
  <c r="O61"/>
  <c r="C61"/>
  <c r="E61"/>
  <c r="M61"/>
  <c r="O63"/>
  <c r="C63"/>
  <c r="E63"/>
  <c r="M63"/>
  <c r="G36"/>
  <c r="G38"/>
  <c r="O38"/>
  <c r="O40"/>
  <c r="C40"/>
  <c r="E40"/>
  <c r="M40"/>
  <c r="O42"/>
  <c r="C42"/>
  <c r="E42"/>
  <c r="M42"/>
  <c r="O44"/>
  <c r="C44"/>
  <c r="E44"/>
  <c r="M44"/>
  <c r="O46"/>
  <c r="C46"/>
  <c r="E46"/>
  <c r="M46"/>
  <c r="O48"/>
  <c r="C48"/>
  <c r="E48"/>
  <c r="M48"/>
  <c r="C50"/>
  <c r="E50"/>
  <c r="M50"/>
  <c r="M52"/>
  <c r="G52"/>
  <c r="E52"/>
  <c r="O52"/>
  <c r="C52"/>
  <c r="M54"/>
  <c r="G54"/>
  <c r="E54"/>
  <c r="O54"/>
  <c r="C54"/>
  <c r="M56"/>
  <c r="G56"/>
  <c r="E56"/>
  <c r="O56"/>
  <c r="C56"/>
  <c r="M58"/>
  <c r="G58"/>
  <c r="E58"/>
  <c r="O58"/>
  <c r="C58"/>
  <c r="M60"/>
  <c r="G60"/>
  <c r="E60"/>
  <c r="O60"/>
  <c r="C60"/>
  <c r="M62"/>
  <c r="G62"/>
  <c r="E62"/>
  <c r="O62"/>
  <c r="C62"/>
  <c r="G50"/>
  <c r="T63" i="1"/>
  <c r="N63"/>
  <c r="F63"/>
  <c r="G63" s="1"/>
  <c r="T62"/>
  <c r="U63" s="1"/>
  <c r="N62"/>
  <c r="F62"/>
  <c r="T61"/>
  <c r="U62" s="1"/>
  <c r="N61"/>
  <c r="O61" s="1"/>
  <c r="F61"/>
  <c r="G61" s="1"/>
  <c r="T60"/>
  <c r="U61" s="1"/>
  <c r="N60"/>
  <c r="F60"/>
  <c r="T59"/>
  <c r="U60" s="1"/>
  <c r="N59"/>
  <c r="F59"/>
  <c r="G59" s="1"/>
  <c r="T58"/>
  <c r="U59" s="1"/>
  <c r="N58"/>
  <c r="F58"/>
  <c r="T57"/>
  <c r="U58" s="1"/>
  <c r="N57"/>
  <c r="O57" s="1"/>
  <c r="F57"/>
  <c r="G57" s="1"/>
  <c r="T56"/>
  <c r="U57" s="1"/>
  <c r="N56"/>
  <c r="F56"/>
  <c r="T55"/>
  <c r="U56" s="1"/>
  <c r="N55"/>
  <c r="F55"/>
  <c r="G55" s="1"/>
  <c r="T54"/>
  <c r="U55" s="1"/>
  <c r="N54"/>
  <c r="F54"/>
  <c r="T53"/>
  <c r="U54" s="1"/>
  <c r="N53"/>
  <c r="O53" s="1"/>
  <c r="F53"/>
  <c r="G53" s="1"/>
  <c r="T52"/>
  <c r="U53" s="1"/>
  <c r="N52"/>
  <c r="F52"/>
  <c r="T51"/>
  <c r="U52" s="1"/>
  <c r="N51"/>
  <c r="F51"/>
  <c r="G51" s="1"/>
  <c r="T50"/>
  <c r="U51" s="1"/>
  <c r="N50"/>
  <c r="F50"/>
  <c r="P50" s="1"/>
  <c r="T49"/>
  <c r="U50" s="1"/>
  <c r="N49"/>
  <c r="F49"/>
  <c r="T48"/>
  <c r="U49" s="1"/>
  <c r="N48"/>
  <c r="O48" s="1"/>
  <c r="F48"/>
  <c r="T47"/>
  <c r="U48" s="1"/>
  <c r="N47"/>
  <c r="F47"/>
  <c r="T46"/>
  <c r="U47" s="1"/>
  <c r="N46"/>
  <c r="F46"/>
  <c r="T45"/>
  <c r="U46" s="1"/>
  <c r="N45"/>
  <c r="F45"/>
  <c r="T44"/>
  <c r="U45" s="1"/>
  <c r="N44"/>
  <c r="O44" s="1"/>
  <c r="F44"/>
  <c r="T43"/>
  <c r="U44" s="1"/>
  <c r="N43"/>
  <c r="F43"/>
  <c r="T42"/>
  <c r="U43" s="1"/>
  <c r="N42"/>
  <c r="F42"/>
  <c r="T41"/>
  <c r="U42" s="1"/>
  <c r="N41"/>
  <c r="F41"/>
  <c r="T40"/>
  <c r="U41" s="1"/>
  <c r="N40"/>
  <c r="O40" s="1"/>
  <c r="F40"/>
  <c r="T39"/>
  <c r="U40" s="1"/>
  <c r="N39"/>
  <c r="F39"/>
  <c r="T38"/>
  <c r="U39" s="1"/>
  <c r="N38"/>
  <c r="F38"/>
  <c r="T37"/>
  <c r="U38" s="1"/>
  <c r="N37"/>
  <c r="F37"/>
  <c r="T36"/>
  <c r="U37" s="1"/>
  <c r="N36"/>
  <c r="O36" s="1"/>
  <c r="F36"/>
  <c r="T35"/>
  <c r="U36" s="1"/>
  <c r="N35"/>
  <c r="G35"/>
  <c r="F35"/>
  <c r="T34"/>
  <c r="U35" s="1"/>
  <c r="N34"/>
  <c r="F34"/>
  <c r="T33"/>
  <c r="U34" s="1"/>
  <c r="N33"/>
  <c r="F33"/>
  <c r="T32"/>
  <c r="N32"/>
  <c r="F32"/>
  <c r="T31"/>
  <c r="U32" s="1"/>
  <c r="N31"/>
  <c r="F31"/>
  <c r="T30"/>
  <c r="N30"/>
  <c r="F30"/>
  <c r="T29"/>
  <c r="U30" s="1"/>
  <c r="N29"/>
  <c r="F29"/>
  <c r="T28"/>
  <c r="N28"/>
  <c r="F28"/>
  <c r="T27"/>
  <c r="U28" s="1"/>
  <c r="N27"/>
  <c r="F27"/>
  <c r="T26"/>
  <c r="N26"/>
  <c r="F26"/>
  <c r="T25"/>
  <c r="U26" s="1"/>
  <c r="N25"/>
  <c r="F25"/>
  <c r="T24"/>
  <c r="N24"/>
  <c r="F24"/>
  <c r="T23"/>
  <c r="U24" s="1"/>
  <c r="N23"/>
  <c r="F23"/>
  <c r="T22"/>
  <c r="N22"/>
  <c r="F22"/>
  <c r="T21"/>
  <c r="U21" s="1"/>
  <c r="G21" s="1"/>
  <c r="N21"/>
  <c r="F21"/>
  <c r="U20"/>
  <c r="O20" s="1"/>
  <c r="N20"/>
  <c r="F20"/>
  <c r="U19"/>
  <c r="N19"/>
  <c r="F19"/>
  <c r="T18"/>
  <c r="N18"/>
  <c r="F18"/>
  <c r="T17"/>
  <c r="U18" s="1"/>
  <c r="N17"/>
  <c r="F17"/>
  <c r="T16"/>
  <c r="N16"/>
  <c r="F16"/>
  <c r="T15"/>
  <c r="U16" s="1"/>
  <c r="N15"/>
  <c r="F15"/>
  <c r="T14"/>
  <c r="N14"/>
  <c r="F14"/>
  <c r="T13"/>
  <c r="U14" s="1"/>
  <c r="N13"/>
  <c r="F13"/>
  <c r="T12"/>
  <c r="N12"/>
  <c r="F12"/>
  <c r="T11"/>
  <c r="U12" s="1"/>
  <c r="N11"/>
  <c r="F11"/>
  <c r="U10"/>
  <c r="E10" s="1"/>
  <c r="T10"/>
  <c r="Q10"/>
  <c r="N10"/>
  <c r="F10"/>
  <c r="G10" s="1"/>
  <c r="N9"/>
  <c r="F9"/>
  <c r="T8"/>
  <c r="U9" s="1"/>
  <c r="E9" s="1"/>
  <c r="N8"/>
  <c r="F8"/>
  <c r="G8" s="1"/>
  <c r="T7"/>
  <c r="U8" s="1"/>
  <c r="Q8" s="1"/>
  <c r="N7"/>
  <c r="F7"/>
  <c r="T6"/>
  <c r="U7" s="1"/>
  <c r="Q6"/>
  <c r="O6"/>
  <c r="N6"/>
  <c r="G6"/>
  <c r="F6"/>
  <c r="E6"/>
  <c r="C6"/>
  <c r="G17" i="4" l="1"/>
  <c r="O17"/>
  <c r="C13"/>
  <c r="E15"/>
  <c r="C15"/>
  <c r="O10"/>
  <c r="C10"/>
  <c r="O37"/>
  <c r="C37"/>
  <c r="M37"/>
  <c r="G37"/>
  <c r="E37"/>
  <c r="M21"/>
  <c r="G21"/>
  <c r="E21"/>
  <c r="O21"/>
  <c r="C21"/>
  <c r="E14" i="1"/>
  <c r="C14"/>
  <c r="Q14"/>
  <c r="E18"/>
  <c r="C18"/>
  <c r="Q18"/>
  <c r="E26"/>
  <c r="C26"/>
  <c r="Q26"/>
  <c r="E30"/>
  <c r="C30"/>
  <c r="Q30"/>
  <c r="E34"/>
  <c r="C34"/>
  <c r="Q34"/>
  <c r="C7"/>
  <c r="G7"/>
  <c r="Q7"/>
  <c r="O7"/>
  <c r="E7"/>
  <c r="E12"/>
  <c r="C12"/>
  <c r="Q12"/>
  <c r="E16"/>
  <c r="C16"/>
  <c r="Q16"/>
  <c r="E24"/>
  <c r="C24"/>
  <c r="Q24"/>
  <c r="E28"/>
  <c r="C28"/>
  <c r="Q28"/>
  <c r="E32"/>
  <c r="C32"/>
  <c r="Q32"/>
  <c r="Q19"/>
  <c r="C19"/>
  <c r="C8"/>
  <c r="G12"/>
  <c r="G14"/>
  <c r="G16"/>
  <c r="G18"/>
  <c r="U22"/>
  <c r="G26"/>
  <c r="E8"/>
  <c r="O8"/>
  <c r="O9"/>
  <c r="O10"/>
  <c r="O12"/>
  <c r="O14"/>
  <c r="O16"/>
  <c r="O18"/>
  <c r="E19"/>
  <c r="O19"/>
  <c r="G20"/>
  <c r="E21"/>
  <c r="O21"/>
  <c r="O22"/>
  <c r="O24"/>
  <c r="O26"/>
  <c r="O28"/>
  <c r="O30"/>
  <c r="O32"/>
  <c r="O34"/>
  <c r="G36"/>
  <c r="O39"/>
  <c r="E39"/>
  <c r="C39"/>
  <c r="G39"/>
  <c r="Q39"/>
  <c r="G40"/>
  <c r="O43"/>
  <c r="E43"/>
  <c r="C43"/>
  <c r="G43"/>
  <c r="Q43"/>
  <c r="G44"/>
  <c r="O47"/>
  <c r="E47"/>
  <c r="C47"/>
  <c r="G47"/>
  <c r="Q47"/>
  <c r="G48"/>
  <c r="C51"/>
  <c r="Q51"/>
  <c r="E51"/>
  <c r="C55"/>
  <c r="Q55"/>
  <c r="E55"/>
  <c r="C59"/>
  <c r="Q59"/>
  <c r="E59"/>
  <c r="C63"/>
  <c r="Q63"/>
  <c r="E63"/>
  <c r="Q9"/>
  <c r="Q38"/>
  <c r="E38"/>
  <c r="C38"/>
  <c r="Q42"/>
  <c r="E42"/>
  <c r="C42"/>
  <c r="Q46"/>
  <c r="E46"/>
  <c r="C46"/>
  <c r="E50"/>
  <c r="C50"/>
  <c r="O54"/>
  <c r="E54"/>
  <c r="C54"/>
  <c r="G54"/>
  <c r="Q54"/>
  <c r="O58"/>
  <c r="E58"/>
  <c r="C58"/>
  <c r="G58"/>
  <c r="Q58"/>
  <c r="O62"/>
  <c r="E62"/>
  <c r="C62"/>
  <c r="G62"/>
  <c r="Q62"/>
  <c r="C9"/>
  <c r="C10"/>
  <c r="U11"/>
  <c r="U13"/>
  <c r="U15"/>
  <c r="U17"/>
  <c r="G19"/>
  <c r="E20"/>
  <c r="U23"/>
  <c r="U25"/>
  <c r="U27"/>
  <c r="U29"/>
  <c r="U31"/>
  <c r="U33"/>
  <c r="O35"/>
  <c r="E35"/>
  <c r="C35"/>
  <c r="Q35"/>
  <c r="G37"/>
  <c r="Q37"/>
  <c r="O37"/>
  <c r="E37"/>
  <c r="C37"/>
  <c r="G38"/>
  <c r="G41"/>
  <c r="Q41"/>
  <c r="O41"/>
  <c r="E41"/>
  <c r="C41"/>
  <c r="G42"/>
  <c r="G45"/>
  <c r="Q45"/>
  <c r="O45"/>
  <c r="E45"/>
  <c r="C45"/>
  <c r="G46"/>
  <c r="G49"/>
  <c r="Q49"/>
  <c r="O49"/>
  <c r="E49"/>
  <c r="C49"/>
  <c r="Q50"/>
  <c r="O51"/>
  <c r="Q53"/>
  <c r="E53"/>
  <c r="C53"/>
  <c r="O55"/>
  <c r="Q57"/>
  <c r="E57"/>
  <c r="C57"/>
  <c r="O59"/>
  <c r="Q61"/>
  <c r="E61"/>
  <c r="C61"/>
  <c r="O63"/>
  <c r="Q21"/>
  <c r="C21"/>
  <c r="G9"/>
  <c r="Q20"/>
  <c r="C20"/>
  <c r="G24"/>
  <c r="G28"/>
  <c r="G30"/>
  <c r="G32"/>
  <c r="G34"/>
  <c r="C36"/>
  <c r="Q36"/>
  <c r="E36"/>
  <c r="O38"/>
  <c r="C40"/>
  <c r="Q40"/>
  <c r="E40"/>
  <c r="O42"/>
  <c r="C44"/>
  <c r="Q44"/>
  <c r="E44"/>
  <c r="O46"/>
  <c r="C48"/>
  <c r="Q48"/>
  <c r="E48"/>
  <c r="O50"/>
  <c r="G52"/>
  <c r="Q52"/>
  <c r="O52"/>
  <c r="E52"/>
  <c r="C52"/>
  <c r="G56"/>
  <c r="Q56"/>
  <c r="O56"/>
  <c r="E56"/>
  <c r="C56"/>
  <c r="G60"/>
  <c r="Q60"/>
  <c r="O60"/>
  <c r="E60"/>
  <c r="C60"/>
  <c r="G50"/>
  <c r="C31" l="1"/>
  <c r="Q31"/>
  <c r="G31"/>
  <c r="O31"/>
  <c r="E31"/>
  <c r="C23"/>
  <c r="Q23"/>
  <c r="G23"/>
  <c r="O23"/>
  <c r="E23"/>
  <c r="Q15"/>
  <c r="C15"/>
  <c r="G15"/>
  <c r="O15"/>
  <c r="E15"/>
  <c r="E22"/>
  <c r="C22"/>
  <c r="Q22"/>
  <c r="Q29"/>
  <c r="C29"/>
  <c r="G29"/>
  <c r="O29"/>
  <c r="E29"/>
  <c r="C13"/>
  <c r="Q13"/>
  <c r="G13"/>
  <c r="O13"/>
  <c r="E13"/>
  <c r="G22"/>
  <c r="C27"/>
  <c r="Q27"/>
  <c r="G27"/>
  <c r="O27"/>
  <c r="E27"/>
  <c r="Q11"/>
  <c r="C11"/>
  <c r="G11"/>
  <c r="O11"/>
  <c r="E11"/>
  <c r="Q33"/>
  <c r="C33"/>
  <c r="G33"/>
  <c r="O33"/>
  <c r="E33"/>
  <c r="Q25"/>
  <c r="C25"/>
  <c r="G25"/>
  <c r="O25"/>
  <c r="E25"/>
  <c r="C17"/>
  <c r="Q17"/>
  <c r="G17"/>
  <c r="O17"/>
  <c r="E17"/>
</calcChain>
</file>

<file path=xl/sharedStrings.xml><?xml version="1.0" encoding="utf-8"?>
<sst xmlns="http://schemas.openxmlformats.org/spreadsheetml/2006/main" count="94" uniqueCount="42">
  <si>
    <t>MOVIMENTO ANAGRAFICO DEL COMUNE DI VIAGRANDE</t>
  </si>
  <si>
    <t xml:space="preserve">(*) tasso: quoziente per mille abitanti (di popolazione media) </t>
  </si>
  <si>
    <t>Anno</t>
  </si>
  <si>
    <t>Movimento naturale</t>
  </si>
  <si>
    <t>Movimento migratorio</t>
  </si>
  <si>
    <t>saldo totale</t>
  </si>
  <si>
    <t>popolaz.media annua</t>
  </si>
  <si>
    <t>Nati</t>
  </si>
  <si>
    <t>Morti</t>
  </si>
  <si>
    <t>ISCRITTI</t>
  </si>
  <si>
    <t>CANCELLATI</t>
  </si>
  <si>
    <t>Maschi</t>
  </si>
  <si>
    <t>Femm.</t>
  </si>
  <si>
    <t>Totale      M+F</t>
  </si>
  <si>
    <t>da altri comuni</t>
  </si>
  <si>
    <t>da estero</t>
  </si>
  <si>
    <t>totale</t>
  </si>
  <si>
    <t>per altri comuni</t>
  </si>
  <si>
    <t>per estero</t>
  </si>
  <si>
    <t>n.</t>
  </si>
  <si>
    <t>tasso(*)</t>
  </si>
  <si>
    <t>1961 (1)</t>
  </si>
  <si>
    <t>(1) I dati dell'anno 1961 sono la media aritmetica dei dati degli anni 1960 e 1962 perché mai diffusi dall'ISTAT</t>
  </si>
  <si>
    <t>saldo naturale</t>
  </si>
  <si>
    <t>saldo migratorio</t>
  </si>
  <si>
    <t>Popolazione al 31 dicembre</t>
  </si>
  <si>
    <t>TOTALE</t>
  </si>
  <si>
    <t>di cui per estero</t>
  </si>
  <si>
    <t>di cui da estero</t>
  </si>
  <si>
    <t>popol. media annua</t>
  </si>
  <si>
    <t>1961(2)</t>
  </si>
  <si>
    <t>tasso(3)</t>
  </si>
  <si>
    <t xml:space="preserve">(3) tasso: quoziente per mille abitanti (di popolazione media) </t>
  </si>
  <si>
    <t>1971(1)</t>
  </si>
  <si>
    <t>1981(1)</t>
  </si>
  <si>
    <t>1991(1)</t>
  </si>
  <si>
    <t>2001(1)</t>
  </si>
  <si>
    <t>2011(1)</t>
  </si>
  <si>
    <t xml:space="preserve">differenza annuale </t>
  </si>
  <si>
    <r>
      <t xml:space="preserve">(1) negli anni 1961, 1971, 1981, 1991, 2001, 2011 il dato della </t>
    </r>
    <r>
      <rPr>
        <b/>
        <sz val="9"/>
        <rFont val="Calibri"/>
        <family val="2"/>
        <scheme val="minor"/>
      </rPr>
      <t>DIFFERENZA ANNUALE</t>
    </r>
    <r>
      <rPr>
        <sz val="9"/>
        <rFont val="Calibri"/>
        <family val="2"/>
        <scheme val="minor"/>
      </rPr>
      <t xml:space="preserve"> comprende le regolarizzazioni anagrafiche a seguito del censimento.</t>
    </r>
  </si>
  <si>
    <t>(2) I dati dell'anno 1961 sono parziali (fonte registri di stato civile del Comune di Viagrande) in quanto mai pubblicati dall'ISTAT</t>
  </si>
  <si>
    <t>BILANCIO ANAGRAFICO ANNUALE DEL COMUNE DI VIAGRANDE DAL 1958 AL 2016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</si>
</sst>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0.0"/>
    <numFmt numFmtId="165" formatCode="#,##0_ ;\-#,##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i/>
      <sz val="8"/>
      <name val="Times New Roman"/>
      <family val="1"/>
    </font>
    <font>
      <b/>
      <i/>
      <sz val="8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Times New Roman"/>
      <family val="1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7">
    <xf numFmtId="0" fontId="0" fillId="0" borderId="0" xfId="0"/>
    <xf numFmtId="0" fontId="5" fillId="0" borderId="1" xfId="0" applyFont="1" applyBorder="1" applyAlignment="1">
      <alignment horizontal="right"/>
    </xf>
    <xf numFmtId="41" fontId="10" fillId="0" borderId="2" xfId="1" applyFont="1" applyBorder="1" applyAlignment="1">
      <alignment horizontal="right"/>
    </xf>
    <xf numFmtId="164" fontId="11" fillId="0" borderId="2" xfId="1" applyNumberFormat="1" applyFont="1" applyBorder="1" applyAlignment="1">
      <alignment horizontal="center"/>
    </xf>
    <xf numFmtId="41" fontId="10" fillId="0" borderId="2" xfId="1" applyFont="1" applyBorder="1" applyAlignment="1">
      <alignment horizontal="center"/>
    </xf>
    <xf numFmtId="41" fontId="10" fillId="0" borderId="2" xfId="0" applyNumberFormat="1" applyFont="1" applyBorder="1" applyAlignment="1">
      <alignment horizontal="center"/>
    </xf>
    <xf numFmtId="3" fontId="11" fillId="0" borderId="2" xfId="0" applyNumberFormat="1" applyFont="1" applyBorder="1"/>
    <xf numFmtId="41" fontId="10" fillId="0" borderId="2" xfId="1" applyFont="1" applyFill="1" applyBorder="1" applyAlignment="1">
      <alignment horizontal="right"/>
    </xf>
    <xf numFmtId="164" fontId="11" fillId="0" borderId="2" xfId="1" applyNumberFormat="1" applyFont="1" applyFill="1" applyBorder="1" applyAlignment="1">
      <alignment horizontal="center"/>
    </xf>
    <xf numFmtId="41" fontId="10" fillId="0" borderId="2" xfId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/>
    <xf numFmtId="3" fontId="10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center"/>
    </xf>
    <xf numFmtId="165" fontId="10" fillId="0" borderId="2" xfId="1" applyNumberFormat="1" applyFont="1" applyBorder="1" applyAlignment="1">
      <alignment horizontal="right"/>
    </xf>
    <xf numFmtId="165" fontId="10" fillId="0" borderId="2" xfId="1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right"/>
    </xf>
    <xf numFmtId="41" fontId="13" fillId="0" borderId="2" xfId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165" fontId="10" fillId="0" borderId="2" xfId="1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41" fontId="6" fillId="5" borderId="2" xfId="1" applyFont="1" applyFill="1" applyBorder="1" applyAlignment="1">
      <alignment horizontal="center" vertical="center"/>
    </xf>
    <xf numFmtId="41" fontId="6" fillId="5" borderId="2" xfId="1" applyFont="1" applyFill="1" applyBorder="1" applyAlignment="1">
      <alignment horizontal="right" vertical="center"/>
    </xf>
    <xf numFmtId="3" fontId="6" fillId="5" borderId="2" xfId="1" applyNumberFormat="1" applyFont="1" applyFill="1" applyBorder="1" applyAlignment="1">
      <alignment horizontal="center" vertical="center" wrapText="1"/>
    </xf>
    <xf numFmtId="41" fontId="7" fillId="0" borderId="2" xfId="1" applyFont="1" applyBorder="1" applyAlignment="1">
      <alignment horizontal="center" vertical="center" wrapText="1"/>
    </xf>
    <xf numFmtId="41" fontId="11" fillId="0" borderId="2" xfId="1" applyFont="1" applyBorder="1" applyAlignment="1">
      <alignment horizontal="right"/>
    </xf>
    <xf numFmtId="165" fontId="11" fillId="0" borderId="2" xfId="1" applyNumberFormat="1" applyFont="1" applyFill="1" applyBorder="1" applyAlignment="1">
      <alignment horizontal="center"/>
    </xf>
    <xf numFmtId="41" fontId="11" fillId="0" borderId="2" xfId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41" fontId="6" fillId="0" borderId="2" xfId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>
      <alignment horizontal="right"/>
    </xf>
    <xf numFmtId="1" fontId="0" fillId="0" borderId="0" xfId="0" applyNumberFormat="1" applyFill="1"/>
    <xf numFmtId="41" fontId="6" fillId="6" borderId="2" xfId="1" applyFont="1" applyFill="1" applyBorder="1" applyAlignment="1">
      <alignment horizontal="center" vertical="center"/>
    </xf>
    <xf numFmtId="41" fontId="6" fillId="6" borderId="2" xfId="1" applyFont="1" applyFill="1" applyBorder="1" applyAlignment="1">
      <alignment horizontal="right" vertical="center"/>
    </xf>
    <xf numFmtId="3" fontId="6" fillId="6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41" fontId="15" fillId="0" borderId="2" xfId="1" applyFont="1" applyFill="1" applyBorder="1" applyAlignment="1">
      <alignment horizontal="right"/>
    </xf>
    <xf numFmtId="164" fontId="16" fillId="0" borderId="2" xfId="1" applyNumberFormat="1" applyFont="1" applyFill="1" applyBorder="1" applyAlignment="1">
      <alignment horizontal="center"/>
    </xf>
    <xf numFmtId="165" fontId="15" fillId="0" borderId="2" xfId="1" applyNumberFormat="1" applyFont="1" applyFill="1" applyBorder="1" applyAlignment="1">
      <alignment horizontal="center"/>
    </xf>
    <xf numFmtId="41" fontId="15" fillId="0" borderId="2" xfId="0" applyNumberFormat="1" applyFont="1" applyFill="1" applyBorder="1" applyAlignment="1">
      <alignment horizontal="center"/>
    </xf>
    <xf numFmtId="41" fontId="16" fillId="0" borderId="2" xfId="1" applyFont="1" applyFill="1" applyBorder="1" applyAlignment="1">
      <alignment horizontal="right"/>
    </xf>
    <xf numFmtId="165" fontId="16" fillId="0" borderId="2" xfId="1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right"/>
    </xf>
    <xf numFmtId="165" fontId="15" fillId="0" borderId="2" xfId="1" applyNumberFormat="1" applyFont="1" applyFill="1" applyBorder="1" applyAlignment="1">
      <alignment horizontal="right"/>
    </xf>
    <xf numFmtId="41" fontId="16" fillId="7" borderId="2" xfId="1" applyFont="1" applyFill="1" applyBorder="1" applyAlignment="1">
      <alignment horizontal="right"/>
    </xf>
    <xf numFmtId="165" fontId="15" fillId="7" borderId="2" xfId="1" applyNumberFormat="1" applyFont="1" applyFill="1" applyBorder="1" applyAlignment="1">
      <alignment horizontal="center"/>
    </xf>
    <xf numFmtId="41" fontId="16" fillId="7" borderId="2" xfId="0" applyNumberFormat="1" applyFont="1" applyFill="1" applyBorder="1" applyAlignment="1">
      <alignment horizontal="center"/>
    </xf>
    <xf numFmtId="41" fontId="15" fillId="7" borderId="2" xfId="0" applyNumberFormat="1" applyFont="1" applyFill="1" applyBorder="1" applyAlignment="1">
      <alignment horizontal="center"/>
    </xf>
    <xf numFmtId="0" fontId="18" fillId="0" borderId="0" xfId="0" applyFont="1" applyFill="1" applyAlignment="1"/>
    <xf numFmtId="1" fontId="18" fillId="0" borderId="0" xfId="0" applyNumberFormat="1" applyFont="1" applyFill="1" applyAlignment="1"/>
    <xf numFmtId="41" fontId="6" fillId="6" borderId="19" xfId="1" applyFont="1" applyFill="1" applyBorder="1" applyAlignment="1">
      <alignment horizontal="center" vertical="center"/>
    </xf>
    <xf numFmtId="41" fontId="6" fillId="6" borderId="22" xfId="1" applyFont="1" applyFill="1" applyBorder="1" applyAlignment="1">
      <alignment horizontal="center" vertical="center"/>
    </xf>
    <xf numFmtId="41" fontId="15" fillId="0" borderId="19" xfId="1" applyFont="1" applyFill="1" applyBorder="1" applyAlignment="1">
      <alignment horizontal="right"/>
    </xf>
    <xf numFmtId="164" fontId="16" fillId="0" borderId="22" xfId="1" applyNumberFormat="1" applyFont="1" applyFill="1" applyBorder="1" applyAlignment="1">
      <alignment horizontal="center"/>
    </xf>
    <xf numFmtId="41" fontId="16" fillId="0" borderId="19" xfId="1" applyFont="1" applyFill="1" applyBorder="1" applyAlignment="1">
      <alignment horizontal="right"/>
    </xf>
    <xf numFmtId="3" fontId="15" fillId="0" borderId="19" xfId="0" applyNumberFormat="1" applyFont="1" applyFill="1" applyBorder="1" applyAlignment="1">
      <alignment horizontal="right"/>
    </xf>
    <xf numFmtId="165" fontId="15" fillId="0" borderId="19" xfId="1" applyNumberFormat="1" applyFont="1" applyFill="1" applyBorder="1" applyAlignment="1">
      <alignment horizontal="right"/>
    </xf>
    <xf numFmtId="1" fontId="15" fillId="0" borderId="19" xfId="0" applyNumberFormat="1" applyFont="1" applyFill="1" applyBorder="1" applyAlignment="1">
      <alignment horizontal="right"/>
    </xf>
    <xf numFmtId="1" fontId="15" fillId="0" borderId="23" xfId="0" applyNumberFormat="1" applyFont="1" applyFill="1" applyBorder="1" applyAlignment="1">
      <alignment horizontal="right"/>
    </xf>
    <xf numFmtId="164" fontId="16" fillId="0" borderId="24" xfId="1" applyNumberFormat="1" applyFont="1" applyFill="1" applyBorder="1" applyAlignment="1">
      <alignment horizontal="center"/>
    </xf>
    <xf numFmtId="165" fontId="15" fillId="0" borderId="24" xfId="1" applyNumberFormat="1" applyFont="1" applyFill="1" applyBorder="1" applyAlignment="1">
      <alignment horizontal="right"/>
    </xf>
    <xf numFmtId="165" fontId="15" fillId="0" borderId="24" xfId="1" applyNumberFormat="1" applyFont="1" applyFill="1" applyBorder="1" applyAlignment="1">
      <alignment horizontal="center"/>
    </xf>
    <xf numFmtId="164" fontId="16" fillId="0" borderId="25" xfId="1" applyNumberFormat="1" applyFont="1" applyFill="1" applyBorder="1" applyAlignment="1">
      <alignment horizontal="center"/>
    </xf>
    <xf numFmtId="41" fontId="6" fillId="0" borderId="19" xfId="1" applyFont="1" applyFill="1" applyBorder="1" applyAlignment="1">
      <alignment horizontal="center" vertical="center" wrapText="1"/>
    </xf>
    <xf numFmtId="3" fontId="6" fillId="6" borderId="19" xfId="1" applyNumberFormat="1" applyFont="1" applyFill="1" applyBorder="1" applyAlignment="1">
      <alignment horizontal="center" vertical="center" wrapText="1"/>
    </xf>
    <xf numFmtId="41" fontId="16" fillId="7" borderId="19" xfId="1" applyFont="1" applyFill="1" applyBorder="1" applyAlignment="1">
      <alignment horizontal="right"/>
    </xf>
    <xf numFmtId="164" fontId="16" fillId="7" borderId="22" xfId="1" applyNumberFormat="1" applyFont="1" applyFill="1" applyBorder="1" applyAlignment="1">
      <alignment horizontal="center"/>
    </xf>
    <xf numFmtId="165" fontId="15" fillId="0" borderId="23" xfId="1" applyNumberFormat="1" applyFont="1" applyFill="1" applyBorder="1" applyAlignment="1">
      <alignment horizontal="right"/>
    </xf>
    <xf numFmtId="41" fontId="6" fillId="6" borderId="3" xfId="1" applyFont="1" applyFill="1" applyBorder="1" applyAlignment="1">
      <alignment horizontal="center" vertical="center"/>
    </xf>
    <xf numFmtId="164" fontId="16" fillId="0" borderId="3" xfId="1" applyNumberFormat="1" applyFont="1" applyFill="1" applyBorder="1" applyAlignment="1">
      <alignment horizontal="center"/>
    </xf>
    <xf numFmtId="164" fontId="16" fillId="7" borderId="3" xfId="1" applyNumberFormat="1" applyFont="1" applyFill="1" applyBorder="1" applyAlignment="1">
      <alignment horizontal="center"/>
    </xf>
    <xf numFmtId="164" fontId="16" fillId="0" borderId="30" xfId="1" applyNumberFormat="1" applyFont="1" applyFill="1" applyBorder="1" applyAlignment="1">
      <alignment horizontal="center"/>
    </xf>
    <xf numFmtId="165" fontId="15" fillId="0" borderId="19" xfId="1" applyNumberFormat="1" applyFont="1" applyFill="1" applyBorder="1" applyAlignment="1">
      <alignment horizontal="center"/>
    </xf>
    <xf numFmtId="165" fontId="15" fillId="7" borderId="19" xfId="1" applyNumberFormat="1" applyFont="1" applyFill="1" applyBorder="1" applyAlignment="1">
      <alignment horizontal="center"/>
    </xf>
    <xf numFmtId="165" fontId="15" fillId="0" borderId="23" xfId="1" applyNumberFormat="1" applyFont="1" applyFill="1" applyBorder="1" applyAlignment="1">
      <alignment horizontal="center"/>
    </xf>
    <xf numFmtId="1" fontId="6" fillId="6" borderId="32" xfId="1" applyNumberFormat="1" applyFont="1" applyFill="1" applyBorder="1" applyAlignment="1">
      <alignment horizontal="center" vertical="center"/>
    </xf>
    <xf numFmtId="1" fontId="16" fillId="0" borderId="32" xfId="1" applyNumberFormat="1" applyFont="1" applyFill="1" applyBorder="1" applyAlignment="1">
      <alignment horizontal="center"/>
    </xf>
    <xf numFmtId="1" fontId="16" fillId="0" borderId="33" xfId="1" applyNumberFormat="1" applyFont="1" applyFill="1" applyBorder="1" applyAlignment="1">
      <alignment horizontal="center"/>
    </xf>
    <xf numFmtId="3" fontId="6" fillId="6" borderId="22" xfId="1" applyNumberFormat="1" applyFont="1" applyFill="1" applyBorder="1" applyAlignment="1">
      <alignment horizontal="center" vertical="center" wrapText="1"/>
    </xf>
    <xf numFmtId="41" fontId="15" fillId="0" borderId="19" xfId="1" applyFont="1" applyFill="1" applyBorder="1" applyAlignment="1">
      <alignment horizontal="center"/>
    </xf>
    <xf numFmtId="41" fontId="17" fillId="0" borderId="22" xfId="1" applyFont="1" applyFill="1" applyBorder="1" applyAlignment="1">
      <alignment horizontal="center"/>
    </xf>
    <xf numFmtId="41" fontId="16" fillId="7" borderId="19" xfId="1" applyFont="1" applyFill="1" applyBorder="1" applyAlignment="1">
      <alignment horizontal="center"/>
    </xf>
    <xf numFmtId="41" fontId="15" fillId="7" borderId="19" xfId="1" applyFont="1" applyFill="1" applyBorder="1" applyAlignment="1">
      <alignment horizontal="center"/>
    </xf>
    <xf numFmtId="3" fontId="15" fillId="0" borderId="19" xfId="0" applyNumberFormat="1" applyFont="1" applyFill="1" applyBorder="1" applyAlignment="1">
      <alignment horizontal="center"/>
    </xf>
    <xf numFmtId="41" fontId="17" fillId="0" borderId="25" xfId="1" applyFont="1" applyFill="1" applyBorder="1" applyAlignment="1">
      <alignment horizontal="center"/>
    </xf>
    <xf numFmtId="3" fontId="6" fillId="6" borderId="35" xfId="1" applyNumberFormat="1" applyFont="1" applyFill="1" applyBorder="1" applyAlignment="1">
      <alignment horizontal="center" vertical="center" wrapText="1"/>
    </xf>
    <xf numFmtId="1" fontId="17" fillId="0" borderId="34" xfId="0" applyNumberFormat="1" applyFont="1" applyFill="1" applyBorder="1" applyAlignment="1">
      <alignment horizontal="center"/>
    </xf>
    <xf numFmtId="3" fontId="16" fillId="0" borderId="35" xfId="0" applyNumberFormat="1" applyFont="1" applyFill="1" applyBorder="1"/>
    <xf numFmtId="1" fontId="17" fillId="0" borderId="36" xfId="0" applyNumberFormat="1" applyFont="1" applyFill="1" applyBorder="1" applyAlignment="1">
      <alignment horizontal="center"/>
    </xf>
    <xf numFmtId="3" fontId="16" fillId="0" borderId="37" xfId="0" applyNumberFormat="1" applyFont="1" applyFill="1" applyBorder="1"/>
    <xf numFmtId="0" fontId="4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1" fontId="7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1" fontId="7" fillId="0" borderId="15" xfId="1" applyFont="1" applyBorder="1" applyAlignment="1">
      <alignment horizontal="center" vertical="center"/>
    </xf>
    <xf numFmtId="41" fontId="7" fillId="0" borderId="15" xfId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/>
    </xf>
    <xf numFmtId="41" fontId="4" fillId="0" borderId="1" xfId="1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3" fontId="7" fillId="4" borderId="3" xfId="1" applyNumberFormat="1" applyFont="1" applyFill="1" applyBorder="1" applyAlignment="1">
      <alignment horizontal="center" vertical="center"/>
    </xf>
    <xf numFmtId="3" fontId="7" fillId="4" borderId="4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41" fontId="7" fillId="2" borderId="3" xfId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17" xfId="1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3" fontId="7" fillId="0" borderId="26" xfId="1" applyNumberFormat="1" applyFont="1" applyFill="1" applyBorder="1" applyAlignment="1">
      <alignment horizontal="center" vertical="center"/>
    </xf>
    <xf numFmtId="3" fontId="7" fillId="0" borderId="27" xfId="1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41" fontId="7" fillId="0" borderId="22" xfId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3" fontId="20" fillId="0" borderId="38" xfId="0" applyNumberFormat="1" applyFont="1" applyFill="1" applyBorder="1" applyAlignment="1">
      <alignment horizontal="left"/>
    </xf>
    <xf numFmtId="0" fontId="19" fillId="0" borderId="38" xfId="0" applyFont="1" applyBorder="1" applyAlignment="1"/>
    <xf numFmtId="41" fontId="15" fillId="0" borderId="0" xfId="1" applyFont="1" applyFill="1" applyBorder="1" applyAlignment="1">
      <alignment wrapText="1"/>
    </xf>
    <xf numFmtId="0" fontId="18" fillId="0" borderId="0" xfId="0" applyFont="1" applyFill="1" applyBorder="1" applyAlignment="1"/>
    <xf numFmtId="0" fontId="18" fillId="0" borderId="0" xfId="0" applyFont="1" applyFill="1" applyAlignment="1"/>
    <xf numFmtId="41" fontId="7" fillId="0" borderId="26" xfId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3" fontId="7" fillId="0" borderId="26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1" fontId="14" fillId="0" borderId="31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15" fillId="0" borderId="0" xfId="0" applyFont="1" applyFill="1" applyBorder="1" applyAlignment="1">
      <alignment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41" fontId="7" fillId="0" borderId="19" xfId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3" fontId="7" fillId="0" borderId="19" xfId="1" applyNumberFormat="1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Medium9"/>
  <colors>
    <mruColors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4"/>
  <sheetViews>
    <sheetView zoomScaleNormal="100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P9" sqref="P9"/>
    </sheetView>
  </sheetViews>
  <sheetFormatPr defaultColWidth="6.7109375" defaultRowHeight="15"/>
  <cols>
    <col min="1" max="1" width="6.7109375" style="20"/>
    <col min="4" max="4" width="6.7109375" style="21"/>
    <col min="20" max="20" width="7.7109375" customWidth="1"/>
  </cols>
  <sheetData>
    <row r="1" spans="1:2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6" t="s">
        <v>1</v>
      </c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"/>
    </row>
    <row r="2" spans="1:21">
      <c r="A2" s="118" t="s">
        <v>2</v>
      </c>
      <c r="B2" s="119" t="s">
        <v>3</v>
      </c>
      <c r="C2" s="120"/>
      <c r="D2" s="120"/>
      <c r="E2" s="120"/>
      <c r="F2" s="120"/>
      <c r="G2" s="121"/>
      <c r="H2" s="122" t="s">
        <v>4</v>
      </c>
      <c r="I2" s="122"/>
      <c r="J2" s="122"/>
      <c r="K2" s="122"/>
      <c r="L2" s="122"/>
      <c r="M2" s="122"/>
      <c r="N2" s="122"/>
      <c r="O2" s="123"/>
      <c r="P2" s="128" t="s">
        <v>25</v>
      </c>
      <c r="Q2" s="129"/>
      <c r="R2" s="129"/>
      <c r="S2" s="129"/>
      <c r="T2" s="130"/>
      <c r="U2" s="100" t="s">
        <v>6</v>
      </c>
    </row>
    <row r="3" spans="1:21">
      <c r="A3" s="118"/>
      <c r="B3" s="103" t="s">
        <v>7</v>
      </c>
      <c r="C3" s="104"/>
      <c r="D3" s="103" t="s">
        <v>8</v>
      </c>
      <c r="E3" s="104"/>
      <c r="F3" s="105" t="s">
        <v>23</v>
      </c>
      <c r="G3" s="106"/>
      <c r="H3" s="109" t="s">
        <v>9</v>
      </c>
      <c r="I3" s="104"/>
      <c r="J3" s="104"/>
      <c r="K3" s="109" t="s">
        <v>10</v>
      </c>
      <c r="L3" s="104"/>
      <c r="M3" s="104"/>
      <c r="N3" s="110" t="s">
        <v>24</v>
      </c>
      <c r="O3" s="111"/>
      <c r="P3" s="124" t="s">
        <v>5</v>
      </c>
      <c r="Q3" s="125"/>
      <c r="R3" s="113" t="s">
        <v>11</v>
      </c>
      <c r="S3" s="113" t="s">
        <v>12</v>
      </c>
      <c r="T3" s="114" t="s">
        <v>13</v>
      </c>
      <c r="U3" s="101"/>
    </row>
    <row r="4" spans="1:21" ht="26.25" customHeight="1">
      <c r="A4" s="118"/>
      <c r="B4" s="104"/>
      <c r="C4" s="104"/>
      <c r="D4" s="104"/>
      <c r="E4" s="104"/>
      <c r="F4" s="107"/>
      <c r="G4" s="108"/>
      <c r="H4" s="27" t="s">
        <v>14</v>
      </c>
      <c r="I4" s="27" t="s">
        <v>15</v>
      </c>
      <c r="J4" s="27" t="s">
        <v>16</v>
      </c>
      <c r="K4" s="27" t="s">
        <v>17</v>
      </c>
      <c r="L4" s="27" t="s">
        <v>18</v>
      </c>
      <c r="M4" s="27" t="s">
        <v>16</v>
      </c>
      <c r="N4" s="112"/>
      <c r="O4" s="111"/>
      <c r="P4" s="126"/>
      <c r="Q4" s="127"/>
      <c r="R4" s="104"/>
      <c r="S4" s="104"/>
      <c r="T4" s="104"/>
      <c r="U4" s="102"/>
    </row>
    <row r="5" spans="1:21">
      <c r="A5" s="104"/>
      <c r="B5" s="24" t="s">
        <v>19</v>
      </c>
      <c r="C5" s="24" t="s">
        <v>20</v>
      </c>
      <c r="D5" s="25" t="s">
        <v>19</v>
      </c>
      <c r="E5" s="24" t="s">
        <v>20</v>
      </c>
      <c r="F5" s="26" t="s">
        <v>19</v>
      </c>
      <c r="G5" s="24" t="s">
        <v>20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4" t="s">
        <v>20</v>
      </c>
      <c r="P5" s="26" t="s">
        <v>19</v>
      </c>
      <c r="Q5" s="24" t="s">
        <v>20</v>
      </c>
      <c r="R5" s="26" t="s">
        <v>19</v>
      </c>
      <c r="S5" s="26" t="s">
        <v>19</v>
      </c>
      <c r="T5" s="26" t="s">
        <v>19</v>
      </c>
      <c r="U5" s="26" t="s">
        <v>19</v>
      </c>
    </row>
    <row r="6" spans="1:21">
      <c r="A6" s="18">
        <v>1958</v>
      </c>
      <c r="B6" s="2">
        <v>65</v>
      </c>
      <c r="C6" s="3">
        <f t="shared" ref="C6:C37" si="0">SUM(B6/U6)*1000</f>
        <v>16.376921138825903</v>
      </c>
      <c r="D6" s="2">
        <v>35</v>
      </c>
      <c r="E6" s="3">
        <f t="shared" ref="E6:E37" si="1">SUM(D6/U6)*1000</f>
        <v>8.8183421516754841</v>
      </c>
      <c r="F6" s="22">
        <f>SUM(B6-D6)</f>
        <v>30</v>
      </c>
      <c r="G6" s="8">
        <f t="shared" ref="G6:G37" si="2">SUM(F6/U6)*1000</f>
        <v>7.5585789871504163</v>
      </c>
      <c r="H6" s="2">
        <v>114</v>
      </c>
      <c r="I6" s="2"/>
      <c r="J6" s="2">
        <v>114</v>
      </c>
      <c r="K6" s="2">
        <v>184</v>
      </c>
      <c r="L6" s="2"/>
      <c r="M6" s="2">
        <v>184</v>
      </c>
      <c r="N6" s="22">
        <f t="shared" ref="N6:N37" si="3">SUM(J6-M6)</f>
        <v>-70</v>
      </c>
      <c r="O6" s="8">
        <f>SUM(N6/U6)*1000</f>
        <v>-17.636684303350968</v>
      </c>
      <c r="P6" s="22">
        <v>-40</v>
      </c>
      <c r="Q6" s="8">
        <f>SUM(P6/U6)*1000</f>
        <v>-10.078105316200554</v>
      </c>
      <c r="R6" s="4">
        <v>1913</v>
      </c>
      <c r="S6" s="5">
        <v>2056</v>
      </c>
      <c r="T6" s="17">
        <f>SUM(R6:S6)</f>
        <v>3969</v>
      </c>
      <c r="U6" s="6">
        <v>3969</v>
      </c>
    </row>
    <row r="7" spans="1:21">
      <c r="A7" s="18">
        <v>1959</v>
      </c>
      <c r="B7" s="2">
        <v>75</v>
      </c>
      <c r="C7" s="3">
        <f t="shared" si="0"/>
        <v>18.818216033120059</v>
      </c>
      <c r="D7" s="2">
        <v>35</v>
      </c>
      <c r="E7" s="3">
        <f t="shared" si="1"/>
        <v>8.7818341487893612</v>
      </c>
      <c r="F7" s="22">
        <f t="shared" ref="F7:F63" si="4">SUM(B7-D7)</f>
        <v>40</v>
      </c>
      <c r="G7" s="8">
        <f t="shared" si="2"/>
        <v>10.0363818843307</v>
      </c>
      <c r="H7" s="2">
        <v>145</v>
      </c>
      <c r="I7" s="2">
        <v>5</v>
      </c>
      <c r="J7" s="2">
        <v>150</v>
      </c>
      <c r="K7" s="2">
        <v>152</v>
      </c>
      <c r="L7" s="2">
        <v>5</v>
      </c>
      <c r="M7" s="2">
        <v>157</v>
      </c>
      <c r="N7" s="22">
        <f t="shared" si="3"/>
        <v>-7</v>
      </c>
      <c r="O7" s="8">
        <f>SUM(N7/U7)*1000</f>
        <v>-1.7563668297578723</v>
      </c>
      <c r="P7" s="22">
        <v>33</v>
      </c>
      <c r="Q7" s="8">
        <f t="shared" ref="Q7:Q63" si="5">SUM(P7/U7)*1000</f>
        <v>8.2800150545728268</v>
      </c>
      <c r="R7" s="4">
        <v>1933</v>
      </c>
      <c r="S7" s="5">
        <v>2069</v>
      </c>
      <c r="T7" s="17">
        <f t="shared" ref="T7:T8" si="6">SUM(R7:S7)</f>
        <v>4002</v>
      </c>
      <c r="U7" s="6">
        <f>SUM(T6+T7)/2</f>
        <v>3985.5</v>
      </c>
    </row>
    <row r="8" spans="1:21">
      <c r="A8" s="18">
        <v>1960</v>
      </c>
      <c r="B8" s="2">
        <v>106</v>
      </c>
      <c r="C8" s="3">
        <f t="shared" si="0"/>
        <v>26.400996264009962</v>
      </c>
      <c r="D8" s="2">
        <v>30</v>
      </c>
      <c r="E8" s="3">
        <f t="shared" si="1"/>
        <v>7.4719800747198013</v>
      </c>
      <c r="F8" s="22">
        <f t="shared" si="4"/>
        <v>76</v>
      </c>
      <c r="G8" s="8">
        <f t="shared" si="2"/>
        <v>18.929016189290163</v>
      </c>
      <c r="H8" s="2">
        <v>105</v>
      </c>
      <c r="I8" s="2">
        <v>3</v>
      </c>
      <c r="J8" s="2">
        <v>108</v>
      </c>
      <c r="K8" s="2">
        <v>158</v>
      </c>
      <c r="L8" s="2"/>
      <c r="M8" s="2">
        <v>158</v>
      </c>
      <c r="N8" s="22">
        <f t="shared" si="3"/>
        <v>-50</v>
      </c>
      <c r="O8" s="8">
        <f t="shared" ref="O8:O63" si="7">SUM(N8/U8)*1000</f>
        <v>-12.453300124533001</v>
      </c>
      <c r="P8" s="22">
        <v>26</v>
      </c>
      <c r="Q8" s="8">
        <f t="shared" si="5"/>
        <v>6.4757160647571608</v>
      </c>
      <c r="R8" s="4">
        <v>1938</v>
      </c>
      <c r="S8" s="5">
        <v>2090</v>
      </c>
      <c r="T8" s="17">
        <f t="shared" si="6"/>
        <v>4028</v>
      </c>
      <c r="U8" s="6">
        <f t="shared" ref="U8:U63" si="8">SUM(T7+T8)/2</f>
        <v>4015</v>
      </c>
    </row>
    <row r="9" spans="1:21">
      <c r="A9" s="18" t="s">
        <v>21</v>
      </c>
      <c r="B9" s="28">
        <v>105</v>
      </c>
      <c r="C9" s="3">
        <f t="shared" si="0"/>
        <v>26.362038664323375</v>
      </c>
      <c r="D9" s="28">
        <v>35</v>
      </c>
      <c r="E9" s="3">
        <f t="shared" si="1"/>
        <v>8.7873462214411262</v>
      </c>
      <c r="F9" s="29">
        <f t="shared" si="4"/>
        <v>70</v>
      </c>
      <c r="G9" s="8">
        <f t="shared" si="2"/>
        <v>17.574692442882252</v>
      </c>
      <c r="H9" s="28">
        <v>131</v>
      </c>
      <c r="I9" s="28">
        <v>5.5</v>
      </c>
      <c r="J9" s="28">
        <v>136.5</v>
      </c>
      <c r="K9" s="28">
        <v>155</v>
      </c>
      <c r="L9" s="28">
        <v>3</v>
      </c>
      <c r="M9" s="28">
        <v>158</v>
      </c>
      <c r="N9" s="29">
        <f t="shared" si="3"/>
        <v>-21.5</v>
      </c>
      <c r="O9" s="8">
        <f t="shared" si="7"/>
        <v>-5.397941250313834</v>
      </c>
      <c r="P9" s="29">
        <v>48.5</v>
      </c>
      <c r="Q9" s="8">
        <f t="shared" si="5"/>
        <v>12.176751192568416</v>
      </c>
      <c r="R9" s="30"/>
      <c r="S9" s="31"/>
      <c r="T9" s="17">
        <v>3938</v>
      </c>
      <c r="U9" s="6">
        <f t="shared" si="8"/>
        <v>3983</v>
      </c>
    </row>
    <row r="10" spans="1:21">
      <c r="A10" s="18">
        <v>1962</v>
      </c>
      <c r="B10" s="2">
        <v>104</v>
      </c>
      <c r="C10" s="3">
        <f t="shared" si="0"/>
        <v>26.17339876683025</v>
      </c>
      <c r="D10" s="2">
        <v>40</v>
      </c>
      <c r="E10" s="3">
        <f t="shared" si="1"/>
        <v>10.06669183339625</v>
      </c>
      <c r="F10" s="22">
        <f t="shared" si="4"/>
        <v>64</v>
      </c>
      <c r="G10" s="8">
        <f t="shared" si="2"/>
        <v>16.106706933433998</v>
      </c>
      <c r="H10" s="2">
        <v>157</v>
      </c>
      <c r="I10" s="2">
        <v>8</v>
      </c>
      <c r="J10" s="2">
        <v>165</v>
      </c>
      <c r="K10" s="2">
        <v>152</v>
      </c>
      <c r="L10" s="2">
        <v>6</v>
      </c>
      <c r="M10" s="2">
        <v>158</v>
      </c>
      <c r="N10" s="22">
        <f t="shared" si="3"/>
        <v>7</v>
      </c>
      <c r="O10" s="8">
        <f t="shared" si="7"/>
        <v>1.7616710708443439</v>
      </c>
      <c r="P10" s="22">
        <v>71</v>
      </c>
      <c r="Q10" s="8">
        <f t="shared" si="5"/>
        <v>17.868378004278341</v>
      </c>
      <c r="R10" s="4">
        <v>1969</v>
      </c>
      <c r="S10" s="5">
        <v>2040</v>
      </c>
      <c r="T10" s="17">
        <f>SUM(R10:S10)</f>
        <v>4009</v>
      </c>
      <c r="U10" s="6">
        <f t="shared" si="8"/>
        <v>3973.5</v>
      </c>
    </row>
    <row r="11" spans="1:21">
      <c r="A11" s="18">
        <v>1963</v>
      </c>
      <c r="B11" s="2">
        <v>102</v>
      </c>
      <c r="C11" s="3">
        <f t="shared" si="0"/>
        <v>25.275678354602899</v>
      </c>
      <c r="D11" s="2">
        <v>34</v>
      </c>
      <c r="E11" s="3">
        <f t="shared" si="1"/>
        <v>8.4252261182009658</v>
      </c>
      <c r="F11" s="22">
        <f t="shared" si="4"/>
        <v>68</v>
      </c>
      <c r="G11" s="8">
        <f t="shared" si="2"/>
        <v>16.850452236401932</v>
      </c>
      <c r="H11" s="2">
        <v>212</v>
      </c>
      <c r="I11" s="2"/>
      <c r="J11" s="2">
        <v>212</v>
      </c>
      <c r="K11" s="2">
        <v>227</v>
      </c>
      <c r="L11" s="2"/>
      <c r="M11" s="2">
        <v>227</v>
      </c>
      <c r="N11" s="22">
        <f t="shared" si="3"/>
        <v>-15</v>
      </c>
      <c r="O11" s="8">
        <f t="shared" si="7"/>
        <v>-3.7170115227357208</v>
      </c>
      <c r="P11" s="22">
        <v>53</v>
      </c>
      <c r="Q11" s="8">
        <f t="shared" si="5"/>
        <v>13.133440713666213</v>
      </c>
      <c r="R11" s="4">
        <v>2004</v>
      </c>
      <c r="S11" s="5">
        <v>2058</v>
      </c>
      <c r="T11" s="17">
        <f t="shared" ref="T11:T18" si="9">SUM(R11:S11)</f>
        <v>4062</v>
      </c>
      <c r="U11" s="6">
        <f t="shared" si="8"/>
        <v>4035.5</v>
      </c>
    </row>
    <row r="12" spans="1:21">
      <c r="A12" s="18">
        <v>1964</v>
      </c>
      <c r="B12" s="2">
        <v>94</v>
      </c>
      <c r="C12" s="3">
        <f t="shared" si="0"/>
        <v>23.129921259842519</v>
      </c>
      <c r="D12" s="2">
        <v>34</v>
      </c>
      <c r="E12" s="3">
        <f t="shared" si="1"/>
        <v>8.3661417322834648</v>
      </c>
      <c r="F12" s="22">
        <f t="shared" si="4"/>
        <v>60</v>
      </c>
      <c r="G12" s="8">
        <f t="shared" si="2"/>
        <v>14.763779527559056</v>
      </c>
      <c r="H12" s="2">
        <v>153</v>
      </c>
      <c r="I12" s="2">
        <v>1</v>
      </c>
      <c r="J12" s="2">
        <v>154</v>
      </c>
      <c r="K12" s="2">
        <v>210</v>
      </c>
      <c r="L12" s="2"/>
      <c r="M12" s="2">
        <v>210</v>
      </c>
      <c r="N12" s="22">
        <f t="shared" si="3"/>
        <v>-56</v>
      </c>
      <c r="O12" s="8">
        <f t="shared" si="7"/>
        <v>-13.779527559055119</v>
      </c>
      <c r="P12" s="22">
        <v>4</v>
      </c>
      <c r="Q12" s="8">
        <f t="shared" si="5"/>
        <v>0.98425196850393704</v>
      </c>
      <c r="R12" s="4">
        <v>1996</v>
      </c>
      <c r="S12" s="5">
        <v>2070</v>
      </c>
      <c r="T12" s="17">
        <f t="shared" si="9"/>
        <v>4066</v>
      </c>
      <c r="U12" s="6">
        <f t="shared" si="8"/>
        <v>4064</v>
      </c>
    </row>
    <row r="13" spans="1:21">
      <c r="A13" s="18">
        <v>1965</v>
      </c>
      <c r="B13" s="2">
        <v>78</v>
      </c>
      <c r="C13" s="3">
        <f t="shared" si="0"/>
        <v>19.162265078000246</v>
      </c>
      <c r="D13" s="2">
        <v>42</v>
      </c>
      <c r="E13" s="3">
        <f t="shared" si="1"/>
        <v>10.318142734307825</v>
      </c>
      <c r="F13" s="22">
        <f t="shared" si="4"/>
        <v>36</v>
      </c>
      <c r="G13" s="8">
        <f t="shared" si="2"/>
        <v>8.8441223436924208</v>
      </c>
      <c r="H13" s="2">
        <v>143</v>
      </c>
      <c r="I13" s="2"/>
      <c r="J13" s="2">
        <v>143</v>
      </c>
      <c r="K13" s="2">
        <v>170</v>
      </c>
      <c r="L13" s="2"/>
      <c r="M13" s="2">
        <v>170</v>
      </c>
      <c r="N13" s="22">
        <f t="shared" si="3"/>
        <v>-27</v>
      </c>
      <c r="O13" s="8">
        <f t="shared" si="7"/>
        <v>-6.633091757769316</v>
      </c>
      <c r="P13" s="22">
        <v>9</v>
      </c>
      <c r="Q13" s="8">
        <f t="shared" si="5"/>
        <v>2.2110305859231052</v>
      </c>
      <c r="R13" s="4">
        <v>2011</v>
      </c>
      <c r="S13" s="5">
        <v>2064</v>
      </c>
      <c r="T13" s="17">
        <f t="shared" si="9"/>
        <v>4075</v>
      </c>
      <c r="U13" s="6">
        <f t="shared" si="8"/>
        <v>4070.5</v>
      </c>
    </row>
    <row r="14" spans="1:21">
      <c r="A14" s="18">
        <v>1966</v>
      </c>
      <c r="B14" s="2">
        <v>102</v>
      </c>
      <c r="C14" s="3">
        <f t="shared" si="0"/>
        <v>25.079911482665356</v>
      </c>
      <c r="D14" s="2">
        <v>46</v>
      </c>
      <c r="E14" s="3">
        <f t="shared" si="1"/>
        <v>11.310548315711827</v>
      </c>
      <c r="F14" s="22">
        <f t="shared" si="4"/>
        <v>56</v>
      </c>
      <c r="G14" s="8">
        <f t="shared" si="2"/>
        <v>13.769363166953529</v>
      </c>
      <c r="H14" s="2">
        <v>112</v>
      </c>
      <c r="I14" s="2">
        <v>1</v>
      </c>
      <c r="J14" s="2">
        <v>113</v>
      </c>
      <c r="K14" s="2">
        <v>185</v>
      </c>
      <c r="L14" s="2"/>
      <c r="M14" s="2">
        <v>185</v>
      </c>
      <c r="N14" s="22">
        <f t="shared" si="3"/>
        <v>-72</v>
      </c>
      <c r="O14" s="8">
        <f t="shared" si="7"/>
        <v>-17.703466928940252</v>
      </c>
      <c r="P14" s="22">
        <v>-16</v>
      </c>
      <c r="Q14" s="8">
        <f t="shared" si="5"/>
        <v>-3.9341037619867225</v>
      </c>
      <c r="R14" s="4">
        <v>2011</v>
      </c>
      <c r="S14" s="5">
        <v>2048</v>
      </c>
      <c r="T14" s="17">
        <f t="shared" si="9"/>
        <v>4059</v>
      </c>
      <c r="U14" s="6">
        <f t="shared" si="8"/>
        <v>4067</v>
      </c>
    </row>
    <row r="15" spans="1:21">
      <c r="A15" s="18">
        <v>1967</v>
      </c>
      <c r="B15" s="2">
        <v>86</v>
      </c>
      <c r="C15" s="3">
        <f t="shared" si="0"/>
        <v>21.151008362026559</v>
      </c>
      <c r="D15" s="2">
        <v>45</v>
      </c>
      <c r="E15" s="3">
        <f t="shared" si="1"/>
        <v>11.067388096409248</v>
      </c>
      <c r="F15" s="22">
        <f t="shared" si="4"/>
        <v>41</v>
      </c>
      <c r="G15" s="8">
        <f t="shared" si="2"/>
        <v>10.083620265617315</v>
      </c>
      <c r="H15" s="2">
        <v>136</v>
      </c>
      <c r="I15" s="2">
        <v>5</v>
      </c>
      <c r="J15" s="2">
        <v>141</v>
      </c>
      <c r="K15" s="2">
        <v>134</v>
      </c>
      <c r="L15" s="2">
        <v>34</v>
      </c>
      <c r="M15" s="2">
        <v>168</v>
      </c>
      <c r="N15" s="22">
        <f t="shared" si="3"/>
        <v>-27</v>
      </c>
      <c r="O15" s="8">
        <f t="shared" si="7"/>
        <v>-6.6404328578455489</v>
      </c>
      <c r="P15" s="22">
        <v>14</v>
      </c>
      <c r="Q15" s="8">
        <f t="shared" si="5"/>
        <v>3.4431874077717657</v>
      </c>
      <c r="R15" s="4">
        <v>2030</v>
      </c>
      <c r="S15" s="5">
        <v>2043</v>
      </c>
      <c r="T15" s="17">
        <f t="shared" si="9"/>
        <v>4073</v>
      </c>
      <c r="U15" s="6">
        <f t="shared" si="8"/>
        <v>4066</v>
      </c>
    </row>
    <row r="16" spans="1:21">
      <c r="A16" s="18">
        <v>1968</v>
      </c>
      <c r="B16" s="2">
        <v>79</v>
      </c>
      <c r="C16" s="3">
        <f t="shared" si="0"/>
        <v>19.362745098039216</v>
      </c>
      <c r="D16" s="2">
        <v>58</v>
      </c>
      <c r="E16" s="3">
        <f t="shared" si="1"/>
        <v>14.215686274509803</v>
      </c>
      <c r="F16" s="22">
        <f t="shared" si="4"/>
        <v>21</v>
      </c>
      <c r="G16" s="8">
        <f t="shared" si="2"/>
        <v>5.1470588235294121</v>
      </c>
      <c r="H16" s="2">
        <v>136</v>
      </c>
      <c r="I16" s="2">
        <v>1</v>
      </c>
      <c r="J16" s="2">
        <v>137</v>
      </c>
      <c r="K16" s="2">
        <v>139</v>
      </c>
      <c r="L16" s="2">
        <v>5</v>
      </c>
      <c r="M16" s="2">
        <v>144</v>
      </c>
      <c r="N16" s="22">
        <f t="shared" si="3"/>
        <v>-7</v>
      </c>
      <c r="O16" s="8">
        <f t="shared" si="7"/>
        <v>-1.7156862745098038</v>
      </c>
      <c r="P16" s="22">
        <v>14</v>
      </c>
      <c r="Q16" s="8">
        <f t="shared" si="5"/>
        <v>3.4313725490196076</v>
      </c>
      <c r="R16" s="4">
        <v>2031</v>
      </c>
      <c r="S16" s="5">
        <v>2056</v>
      </c>
      <c r="T16" s="17">
        <f t="shared" si="9"/>
        <v>4087</v>
      </c>
      <c r="U16" s="6">
        <f t="shared" si="8"/>
        <v>4080</v>
      </c>
    </row>
    <row r="17" spans="1:21">
      <c r="A17" s="18">
        <v>1969</v>
      </c>
      <c r="B17" s="2">
        <v>71</v>
      </c>
      <c r="C17" s="3">
        <f t="shared" si="0"/>
        <v>17.300194931773877</v>
      </c>
      <c r="D17" s="2">
        <v>32</v>
      </c>
      <c r="E17" s="3">
        <f t="shared" si="1"/>
        <v>7.7972709551656916</v>
      </c>
      <c r="F17" s="22">
        <f t="shared" si="4"/>
        <v>39</v>
      </c>
      <c r="G17" s="8">
        <f t="shared" si="2"/>
        <v>9.5029239766081872</v>
      </c>
      <c r="H17" s="2">
        <v>112</v>
      </c>
      <c r="I17" s="2">
        <v>6</v>
      </c>
      <c r="J17" s="2">
        <v>118</v>
      </c>
      <c r="K17" s="2">
        <v>115</v>
      </c>
      <c r="L17" s="2">
        <v>8</v>
      </c>
      <c r="M17" s="2">
        <v>123</v>
      </c>
      <c r="N17" s="22">
        <f t="shared" si="3"/>
        <v>-5</v>
      </c>
      <c r="O17" s="8">
        <f t="shared" si="7"/>
        <v>-1.2183235867446394</v>
      </c>
      <c r="P17" s="22">
        <v>34</v>
      </c>
      <c r="Q17" s="8">
        <f t="shared" si="5"/>
        <v>8.284600389863547</v>
      </c>
      <c r="R17" s="4">
        <v>2048</v>
      </c>
      <c r="S17" s="5">
        <v>2073</v>
      </c>
      <c r="T17" s="17">
        <f t="shared" si="9"/>
        <v>4121</v>
      </c>
      <c r="U17" s="6">
        <f t="shared" si="8"/>
        <v>4104</v>
      </c>
    </row>
    <row r="18" spans="1:21">
      <c r="A18" s="18">
        <v>1970</v>
      </c>
      <c r="B18" s="2">
        <v>82</v>
      </c>
      <c r="C18" s="3">
        <f t="shared" si="0"/>
        <v>19.912578921806702</v>
      </c>
      <c r="D18" s="2">
        <v>40</v>
      </c>
      <c r="E18" s="3">
        <f t="shared" si="1"/>
        <v>9.7134531325886346</v>
      </c>
      <c r="F18" s="22">
        <f t="shared" si="4"/>
        <v>42</v>
      </c>
      <c r="G18" s="8">
        <f t="shared" si="2"/>
        <v>10.199125789218067</v>
      </c>
      <c r="H18" s="2">
        <v>95</v>
      </c>
      <c r="I18" s="2">
        <v>14</v>
      </c>
      <c r="J18" s="2">
        <v>109</v>
      </c>
      <c r="K18" s="2">
        <v>157</v>
      </c>
      <c r="L18" s="2"/>
      <c r="M18" s="2">
        <v>157</v>
      </c>
      <c r="N18" s="22">
        <f t="shared" si="3"/>
        <v>-48</v>
      </c>
      <c r="O18" s="8">
        <f t="shared" si="7"/>
        <v>-11.656143759106362</v>
      </c>
      <c r="P18" s="22">
        <v>-6</v>
      </c>
      <c r="Q18" s="8">
        <f t="shared" si="5"/>
        <v>-1.4570179698882952</v>
      </c>
      <c r="R18" s="4">
        <v>2043</v>
      </c>
      <c r="S18" s="5">
        <v>2072</v>
      </c>
      <c r="T18" s="17">
        <f t="shared" si="9"/>
        <v>4115</v>
      </c>
      <c r="U18" s="6">
        <f t="shared" si="8"/>
        <v>4118</v>
      </c>
    </row>
    <row r="19" spans="1:21">
      <c r="A19" s="18">
        <v>1971</v>
      </c>
      <c r="B19" s="2">
        <v>92</v>
      </c>
      <c r="C19" s="3">
        <f t="shared" si="0"/>
        <v>22.526934378060723</v>
      </c>
      <c r="D19" s="2">
        <v>45</v>
      </c>
      <c r="E19" s="3">
        <f t="shared" si="1"/>
        <v>11.018609206660138</v>
      </c>
      <c r="F19" s="22">
        <f t="shared" si="4"/>
        <v>47</v>
      </c>
      <c r="G19" s="8">
        <f t="shared" si="2"/>
        <v>11.508325171400587</v>
      </c>
      <c r="H19" s="2">
        <v>153</v>
      </c>
      <c r="I19" s="2">
        <v>9</v>
      </c>
      <c r="J19" s="2">
        <v>162</v>
      </c>
      <c r="K19" s="2">
        <v>126</v>
      </c>
      <c r="L19" s="2"/>
      <c r="M19" s="2">
        <v>126</v>
      </c>
      <c r="N19" s="22">
        <f t="shared" si="3"/>
        <v>36</v>
      </c>
      <c r="O19" s="8">
        <f t="shared" si="7"/>
        <v>8.8148873653281097</v>
      </c>
      <c r="P19" s="22">
        <v>83</v>
      </c>
      <c r="Q19" s="8">
        <f t="shared" si="5"/>
        <v>20.323212536728697</v>
      </c>
      <c r="R19" s="4"/>
      <c r="S19" s="5"/>
      <c r="T19" s="17">
        <v>4053</v>
      </c>
      <c r="U19" s="6">
        <f t="shared" si="8"/>
        <v>4084</v>
      </c>
    </row>
    <row r="20" spans="1:21">
      <c r="A20" s="18">
        <v>1972</v>
      </c>
      <c r="B20" s="2">
        <v>80</v>
      </c>
      <c r="C20" s="3">
        <f t="shared" si="0"/>
        <v>19.598236158745713</v>
      </c>
      <c r="D20" s="2">
        <v>45</v>
      </c>
      <c r="E20" s="3">
        <f t="shared" si="1"/>
        <v>11.024007839294462</v>
      </c>
      <c r="F20" s="22">
        <f t="shared" si="4"/>
        <v>35</v>
      </c>
      <c r="G20" s="8">
        <f t="shared" si="2"/>
        <v>8.5742283194512492</v>
      </c>
      <c r="H20" s="2">
        <v>197</v>
      </c>
      <c r="I20" s="2">
        <v>0</v>
      </c>
      <c r="J20" s="2">
        <v>197</v>
      </c>
      <c r="K20" s="2">
        <v>171</v>
      </c>
      <c r="L20" s="2">
        <v>3</v>
      </c>
      <c r="M20" s="2">
        <v>174</v>
      </c>
      <c r="N20" s="22">
        <f t="shared" si="3"/>
        <v>23</v>
      </c>
      <c r="O20" s="8">
        <f t="shared" si="7"/>
        <v>5.6344928956393918</v>
      </c>
      <c r="P20" s="22">
        <v>58</v>
      </c>
      <c r="Q20" s="8">
        <f t="shared" si="5"/>
        <v>14.208721215090643</v>
      </c>
      <c r="R20" s="4"/>
      <c r="S20" s="5"/>
      <c r="T20" s="17">
        <v>4111</v>
      </c>
      <c r="U20" s="6">
        <f t="shared" si="8"/>
        <v>4082</v>
      </c>
    </row>
    <row r="21" spans="1:21">
      <c r="A21" s="18">
        <v>1973</v>
      </c>
      <c r="B21" s="2">
        <v>76</v>
      </c>
      <c r="C21" s="3">
        <f t="shared" si="0"/>
        <v>18.439888390149218</v>
      </c>
      <c r="D21" s="2">
        <v>47</v>
      </c>
      <c r="E21" s="3">
        <f t="shared" si="1"/>
        <v>11.403615188644912</v>
      </c>
      <c r="F21" s="22">
        <f t="shared" si="4"/>
        <v>29</v>
      </c>
      <c r="G21" s="8">
        <f t="shared" si="2"/>
        <v>7.0362732015043061</v>
      </c>
      <c r="H21" s="2">
        <v>140</v>
      </c>
      <c r="I21" s="2">
        <v>4</v>
      </c>
      <c r="J21" s="2">
        <v>144</v>
      </c>
      <c r="K21" s="2">
        <v>150</v>
      </c>
      <c r="L21" s="2">
        <v>2</v>
      </c>
      <c r="M21" s="2">
        <v>152</v>
      </c>
      <c r="N21" s="22">
        <f t="shared" si="3"/>
        <v>-8</v>
      </c>
      <c r="O21" s="8">
        <f t="shared" si="7"/>
        <v>-1.9410408831736017</v>
      </c>
      <c r="P21" s="22">
        <v>21</v>
      </c>
      <c r="Q21" s="8">
        <f t="shared" si="5"/>
        <v>5.0952323183307042</v>
      </c>
      <c r="R21" s="4">
        <v>2057</v>
      </c>
      <c r="S21" s="5">
        <v>2075</v>
      </c>
      <c r="T21" s="17">
        <f t="shared" ref="T21:T63" si="10">SUM(R21:S21)</f>
        <v>4132</v>
      </c>
      <c r="U21" s="6">
        <f t="shared" si="8"/>
        <v>4121.5</v>
      </c>
    </row>
    <row r="22" spans="1:21">
      <c r="A22" s="18">
        <v>1974</v>
      </c>
      <c r="B22" s="2">
        <v>80</v>
      </c>
      <c r="C22" s="3">
        <f t="shared" si="0"/>
        <v>19.242333132892362</v>
      </c>
      <c r="D22" s="2">
        <v>36</v>
      </c>
      <c r="E22" s="3">
        <f t="shared" si="1"/>
        <v>8.6590499098015634</v>
      </c>
      <c r="F22" s="22">
        <f t="shared" si="4"/>
        <v>44</v>
      </c>
      <c r="G22" s="8">
        <f t="shared" si="2"/>
        <v>10.583283223090801</v>
      </c>
      <c r="H22" s="2">
        <v>153</v>
      </c>
      <c r="I22" s="2">
        <v>3</v>
      </c>
      <c r="J22" s="2">
        <v>156</v>
      </c>
      <c r="K22" s="2">
        <v>149</v>
      </c>
      <c r="L22" s="2">
        <v>0</v>
      </c>
      <c r="M22" s="2">
        <v>149</v>
      </c>
      <c r="N22" s="22">
        <f t="shared" si="3"/>
        <v>7</v>
      </c>
      <c r="O22" s="8">
        <f t="shared" si="7"/>
        <v>1.6837041491280818</v>
      </c>
      <c r="P22" s="22">
        <v>51</v>
      </c>
      <c r="Q22" s="8">
        <f t="shared" si="5"/>
        <v>12.26698737221888</v>
      </c>
      <c r="R22" s="4">
        <v>2092</v>
      </c>
      <c r="S22" s="5">
        <v>2091</v>
      </c>
      <c r="T22" s="17">
        <f t="shared" si="10"/>
        <v>4183</v>
      </c>
      <c r="U22" s="6">
        <f t="shared" si="8"/>
        <v>4157.5</v>
      </c>
    </row>
    <row r="23" spans="1:21">
      <c r="A23" s="18">
        <v>1975</v>
      </c>
      <c r="B23" s="7">
        <v>43</v>
      </c>
      <c r="C23" s="3">
        <f t="shared" si="0"/>
        <v>10.190780898210688</v>
      </c>
      <c r="D23" s="2">
        <v>45</v>
      </c>
      <c r="E23" s="3">
        <f t="shared" si="1"/>
        <v>10.66477070742979</v>
      </c>
      <c r="F23" s="22">
        <f t="shared" si="4"/>
        <v>-2</v>
      </c>
      <c r="G23" s="8">
        <f t="shared" si="2"/>
        <v>-0.47398980921910178</v>
      </c>
      <c r="H23" s="2">
        <v>155</v>
      </c>
      <c r="I23" s="2">
        <v>34</v>
      </c>
      <c r="J23" s="2">
        <v>189</v>
      </c>
      <c r="K23" s="2">
        <v>114</v>
      </c>
      <c r="L23" s="2">
        <v>0</v>
      </c>
      <c r="M23" s="2">
        <v>114</v>
      </c>
      <c r="N23" s="22">
        <f t="shared" si="3"/>
        <v>75</v>
      </c>
      <c r="O23" s="8">
        <f t="shared" si="7"/>
        <v>17.774617845716318</v>
      </c>
      <c r="P23" s="22">
        <v>73</v>
      </c>
      <c r="Q23" s="8">
        <f t="shared" si="5"/>
        <v>17.300628036497216</v>
      </c>
      <c r="R23" s="4">
        <v>2114</v>
      </c>
      <c r="S23" s="5">
        <v>2142</v>
      </c>
      <c r="T23" s="17">
        <f t="shared" si="10"/>
        <v>4256</v>
      </c>
      <c r="U23" s="6">
        <f t="shared" si="8"/>
        <v>4219.5</v>
      </c>
    </row>
    <row r="24" spans="1:21">
      <c r="A24" s="18">
        <v>1976</v>
      </c>
      <c r="B24" s="2">
        <v>74</v>
      </c>
      <c r="C24" s="3">
        <f t="shared" si="0"/>
        <v>17.305893358278762</v>
      </c>
      <c r="D24" s="2">
        <v>47</v>
      </c>
      <c r="E24" s="3">
        <f t="shared" si="1"/>
        <v>10.991580916744622</v>
      </c>
      <c r="F24" s="22">
        <f t="shared" si="4"/>
        <v>27</v>
      </c>
      <c r="G24" s="8">
        <f t="shared" si="2"/>
        <v>6.3143124415341445</v>
      </c>
      <c r="H24" s="2">
        <v>158</v>
      </c>
      <c r="I24" s="2">
        <v>0</v>
      </c>
      <c r="J24" s="2">
        <v>158</v>
      </c>
      <c r="K24" s="2">
        <v>145</v>
      </c>
      <c r="L24" s="2">
        <v>0</v>
      </c>
      <c r="M24" s="2">
        <v>145</v>
      </c>
      <c r="N24" s="22">
        <f t="shared" si="3"/>
        <v>13</v>
      </c>
      <c r="O24" s="8">
        <f t="shared" si="7"/>
        <v>3.0402245088868103</v>
      </c>
      <c r="P24" s="22">
        <v>40</v>
      </c>
      <c r="Q24" s="8">
        <f t="shared" si="5"/>
        <v>9.3545369504209539</v>
      </c>
      <c r="R24" s="4">
        <v>2119</v>
      </c>
      <c r="S24" s="5">
        <v>2177</v>
      </c>
      <c r="T24" s="17">
        <f t="shared" si="10"/>
        <v>4296</v>
      </c>
      <c r="U24" s="6">
        <f t="shared" si="8"/>
        <v>4276</v>
      </c>
    </row>
    <row r="25" spans="1:21">
      <c r="A25" s="18">
        <v>1977</v>
      </c>
      <c r="B25" s="2">
        <v>72</v>
      </c>
      <c r="C25" s="3">
        <f t="shared" si="0"/>
        <v>16.597510373443985</v>
      </c>
      <c r="D25" s="2">
        <v>54</v>
      </c>
      <c r="E25" s="3">
        <f t="shared" si="1"/>
        <v>12.448132780082986</v>
      </c>
      <c r="F25" s="22">
        <f t="shared" si="4"/>
        <v>18</v>
      </c>
      <c r="G25" s="8">
        <f t="shared" si="2"/>
        <v>4.1493775933609962</v>
      </c>
      <c r="H25" s="2">
        <v>166</v>
      </c>
      <c r="I25" s="2">
        <v>1</v>
      </c>
      <c r="J25" s="2">
        <v>167</v>
      </c>
      <c r="K25" s="2">
        <v>101</v>
      </c>
      <c r="L25" s="2">
        <v>0</v>
      </c>
      <c r="M25" s="2">
        <v>101</v>
      </c>
      <c r="N25" s="22">
        <f t="shared" si="3"/>
        <v>66</v>
      </c>
      <c r="O25" s="8">
        <f t="shared" si="7"/>
        <v>15.214384508990317</v>
      </c>
      <c r="P25" s="22">
        <v>84</v>
      </c>
      <c r="Q25" s="8">
        <f t="shared" si="5"/>
        <v>19.363762102351316</v>
      </c>
      <c r="R25" s="4">
        <v>2151</v>
      </c>
      <c r="S25" s="5">
        <v>2229</v>
      </c>
      <c r="T25" s="17">
        <f t="shared" si="10"/>
        <v>4380</v>
      </c>
      <c r="U25" s="6">
        <f t="shared" si="8"/>
        <v>4338</v>
      </c>
    </row>
    <row r="26" spans="1:21">
      <c r="A26" s="18">
        <v>1978</v>
      </c>
      <c r="B26" s="2">
        <v>84</v>
      </c>
      <c r="C26" s="3">
        <f t="shared" si="0"/>
        <v>19.026047565118915</v>
      </c>
      <c r="D26" s="2">
        <v>49</v>
      </c>
      <c r="E26" s="3">
        <f t="shared" si="1"/>
        <v>11.098527746319366</v>
      </c>
      <c r="F26" s="22">
        <f t="shared" si="4"/>
        <v>35</v>
      </c>
      <c r="G26" s="8">
        <f t="shared" si="2"/>
        <v>7.9275198187995466</v>
      </c>
      <c r="H26" s="2">
        <v>153</v>
      </c>
      <c r="I26" s="2">
        <v>3</v>
      </c>
      <c r="J26" s="2">
        <v>156</v>
      </c>
      <c r="K26" s="2">
        <v>121</v>
      </c>
      <c r="L26" s="2">
        <v>0</v>
      </c>
      <c r="M26" s="2">
        <v>121</v>
      </c>
      <c r="N26" s="22">
        <f t="shared" si="3"/>
        <v>35</v>
      </c>
      <c r="O26" s="8">
        <f t="shared" si="7"/>
        <v>7.9275198187995466</v>
      </c>
      <c r="P26" s="22">
        <v>70</v>
      </c>
      <c r="Q26" s="8">
        <f t="shared" si="5"/>
        <v>15.855039637599093</v>
      </c>
      <c r="R26" s="4">
        <v>2181</v>
      </c>
      <c r="S26" s="5">
        <v>2269</v>
      </c>
      <c r="T26" s="17">
        <f t="shared" si="10"/>
        <v>4450</v>
      </c>
      <c r="U26" s="6">
        <f t="shared" si="8"/>
        <v>4415</v>
      </c>
    </row>
    <row r="27" spans="1:21">
      <c r="A27" s="18">
        <v>1979</v>
      </c>
      <c r="B27" s="2">
        <v>83</v>
      </c>
      <c r="C27" s="3">
        <f t="shared" si="0"/>
        <v>18.530922080821611</v>
      </c>
      <c r="D27" s="2">
        <v>47</v>
      </c>
      <c r="E27" s="3">
        <f t="shared" si="1"/>
        <v>10.493413708417057</v>
      </c>
      <c r="F27" s="22">
        <f t="shared" si="4"/>
        <v>36</v>
      </c>
      <c r="G27" s="8">
        <f t="shared" si="2"/>
        <v>8.0375083724045542</v>
      </c>
      <c r="H27" s="2">
        <v>153</v>
      </c>
      <c r="I27" s="2">
        <v>2</v>
      </c>
      <c r="J27" s="2">
        <v>155</v>
      </c>
      <c r="K27" s="2">
        <v>133</v>
      </c>
      <c r="L27" s="2">
        <v>0</v>
      </c>
      <c r="M27" s="2">
        <v>133</v>
      </c>
      <c r="N27" s="22">
        <f t="shared" si="3"/>
        <v>22</v>
      </c>
      <c r="O27" s="8">
        <f t="shared" si="7"/>
        <v>4.9118106720250063</v>
      </c>
      <c r="P27" s="22">
        <v>58</v>
      </c>
      <c r="Q27" s="8">
        <f t="shared" si="5"/>
        <v>12.94931904442956</v>
      </c>
      <c r="R27" s="4">
        <v>2206</v>
      </c>
      <c r="S27" s="5">
        <v>2302</v>
      </c>
      <c r="T27" s="17">
        <f t="shared" si="10"/>
        <v>4508</v>
      </c>
      <c r="U27" s="6">
        <f t="shared" si="8"/>
        <v>4479</v>
      </c>
    </row>
    <row r="28" spans="1:21">
      <c r="A28" s="18">
        <v>1980</v>
      </c>
      <c r="B28" s="2">
        <v>76</v>
      </c>
      <c r="C28" s="3">
        <f t="shared" si="0"/>
        <v>16.65570896340127</v>
      </c>
      <c r="D28" s="2">
        <v>38</v>
      </c>
      <c r="E28" s="3">
        <f t="shared" si="1"/>
        <v>8.3278544817006352</v>
      </c>
      <c r="F28" s="22">
        <f t="shared" si="4"/>
        <v>38</v>
      </c>
      <c r="G28" s="8">
        <f t="shared" si="2"/>
        <v>8.3278544817006352</v>
      </c>
      <c r="H28" s="2">
        <v>250</v>
      </c>
      <c r="I28" s="2">
        <v>6</v>
      </c>
      <c r="J28" s="2">
        <v>256</v>
      </c>
      <c r="K28" s="2">
        <v>184</v>
      </c>
      <c r="L28" s="2">
        <v>0</v>
      </c>
      <c r="M28" s="2">
        <v>184</v>
      </c>
      <c r="N28" s="22">
        <f t="shared" si="3"/>
        <v>72</v>
      </c>
      <c r="O28" s="8">
        <f t="shared" si="7"/>
        <v>15.779092702169626</v>
      </c>
      <c r="P28" s="22">
        <v>110</v>
      </c>
      <c r="Q28" s="8">
        <f t="shared" si="5"/>
        <v>24.106947183870261</v>
      </c>
      <c r="R28" s="4">
        <v>2262</v>
      </c>
      <c r="S28" s="5">
        <v>2356</v>
      </c>
      <c r="T28" s="17">
        <f t="shared" si="10"/>
        <v>4618</v>
      </c>
      <c r="U28" s="6">
        <f t="shared" si="8"/>
        <v>4563</v>
      </c>
    </row>
    <row r="29" spans="1:21">
      <c r="A29" s="18">
        <v>1981</v>
      </c>
      <c r="B29" s="2">
        <v>59</v>
      </c>
      <c r="C29" s="3">
        <f t="shared" si="0"/>
        <v>12.534523050775441</v>
      </c>
      <c r="D29" s="2">
        <v>54</v>
      </c>
      <c r="E29" s="3">
        <f t="shared" si="1"/>
        <v>11.472275334608032</v>
      </c>
      <c r="F29" s="22">
        <f t="shared" si="4"/>
        <v>5</v>
      </c>
      <c r="G29" s="8">
        <f t="shared" si="2"/>
        <v>1.0622477161674102</v>
      </c>
      <c r="H29" s="2">
        <v>211</v>
      </c>
      <c r="I29" s="2">
        <v>5</v>
      </c>
      <c r="J29" s="2">
        <v>216</v>
      </c>
      <c r="K29" s="2">
        <v>238</v>
      </c>
      <c r="L29" s="2">
        <v>5</v>
      </c>
      <c r="M29" s="2">
        <v>243</v>
      </c>
      <c r="N29" s="22">
        <f t="shared" si="3"/>
        <v>-27</v>
      </c>
      <c r="O29" s="8">
        <f t="shared" si="7"/>
        <v>-5.7361376673040159</v>
      </c>
      <c r="P29" s="22">
        <v>-22</v>
      </c>
      <c r="Q29" s="8">
        <f t="shared" si="5"/>
        <v>-4.673889951136605</v>
      </c>
      <c r="R29" s="4">
        <v>2362</v>
      </c>
      <c r="S29" s="5">
        <v>2434</v>
      </c>
      <c r="T29" s="17">
        <f t="shared" si="10"/>
        <v>4796</v>
      </c>
      <c r="U29" s="6">
        <f t="shared" si="8"/>
        <v>4707</v>
      </c>
    </row>
    <row r="30" spans="1:21">
      <c r="A30" s="18">
        <v>1982</v>
      </c>
      <c r="B30" s="2">
        <v>58</v>
      </c>
      <c r="C30" s="3">
        <f t="shared" si="0"/>
        <v>12.013256006628003</v>
      </c>
      <c r="D30" s="2">
        <v>43</v>
      </c>
      <c r="E30" s="3">
        <f t="shared" si="1"/>
        <v>8.9063794531897269</v>
      </c>
      <c r="F30" s="22">
        <f t="shared" si="4"/>
        <v>15</v>
      </c>
      <c r="G30" s="8">
        <f t="shared" si="2"/>
        <v>3.1068765534382767</v>
      </c>
      <c r="H30" s="2">
        <v>165</v>
      </c>
      <c r="I30" s="2">
        <v>6</v>
      </c>
      <c r="J30" s="2">
        <v>171</v>
      </c>
      <c r="K30" s="2">
        <v>122</v>
      </c>
      <c r="L30" s="2">
        <v>0</v>
      </c>
      <c r="M30" s="2">
        <v>122</v>
      </c>
      <c r="N30" s="22">
        <f t="shared" si="3"/>
        <v>49</v>
      </c>
      <c r="O30" s="8">
        <f t="shared" si="7"/>
        <v>10.149130074565038</v>
      </c>
      <c r="P30" s="22">
        <v>64</v>
      </c>
      <c r="Q30" s="8">
        <f t="shared" si="5"/>
        <v>13.256006628003313</v>
      </c>
      <c r="R30" s="4">
        <v>2397</v>
      </c>
      <c r="S30" s="5">
        <v>2463</v>
      </c>
      <c r="T30" s="17">
        <f t="shared" si="10"/>
        <v>4860</v>
      </c>
      <c r="U30" s="6">
        <f t="shared" si="8"/>
        <v>4828</v>
      </c>
    </row>
    <row r="31" spans="1:21">
      <c r="A31" s="18">
        <v>1983</v>
      </c>
      <c r="B31" s="2">
        <v>89</v>
      </c>
      <c r="C31" s="3">
        <f t="shared" si="0"/>
        <v>18.179961188846903</v>
      </c>
      <c r="D31" s="2">
        <v>40</v>
      </c>
      <c r="E31" s="3">
        <f t="shared" si="1"/>
        <v>8.1707690736390557</v>
      </c>
      <c r="F31" s="22">
        <f t="shared" si="4"/>
        <v>49</v>
      </c>
      <c r="G31" s="8">
        <f t="shared" si="2"/>
        <v>10.009192115207844</v>
      </c>
      <c r="H31" s="2">
        <v>244</v>
      </c>
      <c r="I31" s="2">
        <v>0</v>
      </c>
      <c r="J31" s="2">
        <v>244</v>
      </c>
      <c r="K31" s="2">
        <v>222</v>
      </c>
      <c r="L31" s="2">
        <v>0</v>
      </c>
      <c r="M31" s="2">
        <v>222</v>
      </c>
      <c r="N31" s="22">
        <f t="shared" si="3"/>
        <v>22</v>
      </c>
      <c r="O31" s="8">
        <f t="shared" si="7"/>
        <v>4.4939229905014813</v>
      </c>
      <c r="P31" s="22">
        <v>71</v>
      </c>
      <c r="Q31" s="8">
        <f t="shared" si="5"/>
        <v>14.503115105709325</v>
      </c>
      <c r="R31" s="4">
        <v>2410</v>
      </c>
      <c r="S31" s="5">
        <v>2521</v>
      </c>
      <c r="T31" s="17">
        <f t="shared" si="10"/>
        <v>4931</v>
      </c>
      <c r="U31" s="6">
        <f t="shared" si="8"/>
        <v>4895.5</v>
      </c>
    </row>
    <row r="32" spans="1:21">
      <c r="A32" s="18">
        <v>1984</v>
      </c>
      <c r="B32" s="2">
        <v>94</v>
      </c>
      <c r="C32" s="3">
        <f t="shared" si="0"/>
        <v>18.798120187981201</v>
      </c>
      <c r="D32" s="2">
        <v>46</v>
      </c>
      <c r="E32" s="3">
        <f t="shared" si="1"/>
        <v>9.1990800919908011</v>
      </c>
      <c r="F32" s="22">
        <f t="shared" si="4"/>
        <v>48</v>
      </c>
      <c r="G32" s="8">
        <f t="shared" si="2"/>
        <v>9.5990400959904019</v>
      </c>
      <c r="H32" s="2">
        <v>300</v>
      </c>
      <c r="I32" s="2">
        <v>0</v>
      </c>
      <c r="J32" s="2">
        <v>300</v>
      </c>
      <c r="K32" s="2">
        <v>209</v>
      </c>
      <c r="L32" s="2">
        <v>0</v>
      </c>
      <c r="M32" s="2">
        <v>209</v>
      </c>
      <c r="N32" s="22">
        <f t="shared" si="3"/>
        <v>91</v>
      </c>
      <c r="O32" s="8">
        <f t="shared" si="7"/>
        <v>18.198180181981801</v>
      </c>
      <c r="P32" s="22">
        <v>139</v>
      </c>
      <c r="Q32" s="8">
        <f t="shared" si="5"/>
        <v>27.797220277972201</v>
      </c>
      <c r="R32" s="4">
        <v>2491</v>
      </c>
      <c r="S32" s="5">
        <v>2579</v>
      </c>
      <c r="T32" s="17">
        <f t="shared" si="10"/>
        <v>5070</v>
      </c>
      <c r="U32" s="6">
        <f t="shared" si="8"/>
        <v>5000.5</v>
      </c>
    </row>
    <row r="33" spans="1:21">
      <c r="A33" s="18">
        <v>1985</v>
      </c>
      <c r="B33" s="2">
        <v>82</v>
      </c>
      <c r="C33" s="3">
        <f t="shared" si="0"/>
        <v>15.998439176665693</v>
      </c>
      <c r="D33" s="2">
        <v>53</v>
      </c>
      <c r="E33" s="3">
        <f t="shared" si="1"/>
        <v>10.340454589796117</v>
      </c>
      <c r="F33" s="22">
        <f t="shared" si="4"/>
        <v>29</v>
      </c>
      <c r="G33" s="8">
        <f t="shared" si="2"/>
        <v>5.6579845868695733</v>
      </c>
      <c r="H33" s="2">
        <v>288</v>
      </c>
      <c r="I33" s="2">
        <v>2</v>
      </c>
      <c r="J33" s="2">
        <v>290</v>
      </c>
      <c r="K33" s="2">
        <v>207</v>
      </c>
      <c r="L33" s="2">
        <v>1</v>
      </c>
      <c r="M33" s="2">
        <v>208</v>
      </c>
      <c r="N33" s="22">
        <f t="shared" si="3"/>
        <v>82</v>
      </c>
      <c r="O33" s="8">
        <f t="shared" si="7"/>
        <v>15.998439176665693</v>
      </c>
      <c r="P33" s="22">
        <v>111</v>
      </c>
      <c r="Q33" s="8">
        <f t="shared" si="5"/>
        <v>21.656423763535265</v>
      </c>
      <c r="R33" s="4">
        <v>2540</v>
      </c>
      <c r="S33" s="5">
        <v>2641</v>
      </c>
      <c r="T33" s="17">
        <f t="shared" si="10"/>
        <v>5181</v>
      </c>
      <c r="U33" s="6">
        <f t="shared" si="8"/>
        <v>5125.5</v>
      </c>
    </row>
    <row r="34" spans="1:21">
      <c r="A34" s="18">
        <v>1986</v>
      </c>
      <c r="B34" s="2">
        <v>79</v>
      </c>
      <c r="C34" s="3">
        <f t="shared" si="0"/>
        <v>15.064836003051106</v>
      </c>
      <c r="D34" s="2">
        <v>46</v>
      </c>
      <c r="E34" s="3">
        <f t="shared" si="1"/>
        <v>8.7719298245614024</v>
      </c>
      <c r="F34" s="22">
        <f t="shared" si="4"/>
        <v>33</v>
      </c>
      <c r="G34" s="8">
        <f t="shared" si="2"/>
        <v>6.2929061784897025</v>
      </c>
      <c r="H34" s="2">
        <v>326</v>
      </c>
      <c r="I34" s="2">
        <v>11</v>
      </c>
      <c r="J34" s="2">
        <v>337</v>
      </c>
      <c r="K34" s="2">
        <v>244</v>
      </c>
      <c r="L34" s="2">
        <v>0</v>
      </c>
      <c r="M34" s="2">
        <v>244</v>
      </c>
      <c r="N34" s="22">
        <f t="shared" si="3"/>
        <v>93</v>
      </c>
      <c r="O34" s="8">
        <f t="shared" si="7"/>
        <v>17.734553775743706</v>
      </c>
      <c r="P34" s="22">
        <v>126</v>
      </c>
      <c r="Q34" s="8">
        <f t="shared" si="5"/>
        <v>24.027459954233407</v>
      </c>
      <c r="R34" s="4">
        <v>2600</v>
      </c>
      <c r="S34" s="5">
        <v>2707</v>
      </c>
      <c r="T34" s="17">
        <f t="shared" si="10"/>
        <v>5307</v>
      </c>
      <c r="U34" s="6">
        <f t="shared" si="8"/>
        <v>5244</v>
      </c>
    </row>
    <row r="35" spans="1:21">
      <c r="A35" s="18">
        <v>1987</v>
      </c>
      <c r="B35" s="2">
        <v>78</v>
      </c>
      <c r="C35" s="3">
        <f t="shared" si="0"/>
        <v>14.56446643637382</v>
      </c>
      <c r="D35" s="2">
        <v>51</v>
      </c>
      <c r="E35" s="3">
        <f t="shared" si="1"/>
        <v>9.5229203622444203</v>
      </c>
      <c r="F35" s="22">
        <f t="shared" si="4"/>
        <v>27</v>
      </c>
      <c r="G35" s="8">
        <f t="shared" si="2"/>
        <v>5.0415460741293998</v>
      </c>
      <c r="H35" s="2">
        <v>276</v>
      </c>
      <c r="I35" s="2">
        <v>16</v>
      </c>
      <c r="J35" s="2">
        <v>292</v>
      </c>
      <c r="K35" s="2">
        <v>215</v>
      </c>
      <c r="L35" s="2">
        <v>7</v>
      </c>
      <c r="M35" s="2">
        <v>222</v>
      </c>
      <c r="N35" s="22">
        <f t="shared" si="3"/>
        <v>70</v>
      </c>
      <c r="O35" s="8">
        <f t="shared" si="7"/>
        <v>13.070675007002148</v>
      </c>
      <c r="P35" s="22">
        <v>97</v>
      </c>
      <c r="Q35" s="8">
        <f t="shared" si="5"/>
        <v>18.112221081131548</v>
      </c>
      <c r="R35" s="4">
        <v>2645</v>
      </c>
      <c r="S35" s="5">
        <v>2759</v>
      </c>
      <c r="T35" s="17">
        <f t="shared" si="10"/>
        <v>5404</v>
      </c>
      <c r="U35" s="6">
        <f t="shared" si="8"/>
        <v>5355.5</v>
      </c>
    </row>
    <row r="36" spans="1:21">
      <c r="A36" s="18">
        <v>1988</v>
      </c>
      <c r="B36" s="2">
        <v>98</v>
      </c>
      <c r="C36" s="3">
        <f t="shared" si="0"/>
        <v>17.868538608806638</v>
      </c>
      <c r="D36" s="2">
        <v>38</v>
      </c>
      <c r="E36" s="3">
        <f t="shared" si="1"/>
        <v>6.9286170115780834</v>
      </c>
      <c r="F36" s="22">
        <f t="shared" si="4"/>
        <v>60</v>
      </c>
      <c r="G36" s="8">
        <f t="shared" si="2"/>
        <v>10.939921597228553</v>
      </c>
      <c r="H36" s="2">
        <v>315</v>
      </c>
      <c r="I36" s="2">
        <v>10</v>
      </c>
      <c r="J36" s="2">
        <v>325</v>
      </c>
      <c r="K36" s="2">
        <v>224</v>
      </c>
      <c r="L36" s="2">
        <v>0</v>
      </c>
      <c r="M36" s="2">
        <v>224</v>
      </c>
      <c r="N36" s="22">
        <f t="shared" si="3"/>
        <v>101</v>
      </c>
      <c r="O36" s="8">
        <f t="shared" si="7"/>
        <v>18.415534688668064</v>
      </c>
      <c r="P36" s="22">
        <v>161</v>
      </c>
      <c r="Q36" s="8">
        <f t="shared" si="5"/>
        <v>29.355456285896619</v>
      </c>
      <c r="R36" s="4">
        <v>2720</v>
      </c>
      <c r="S36" s="5">
        <v>2845</v>
      </c>
      <c r="T36" s="17">
        <f t="shared" si="10"/>
        <v>5565</v>
      </c>
      <c r="U36" s="6">
        <f t="shared" si="8"/>
        <v>5484.5</v>
      </c>
    </row>
    <row r="37" spans="1:21">
      <c r="A37" s="18">
        <v>1989</v>
      </c>
      <c r="B37" s="2">
        <v>77</v>
      </c>
      <c r="C37" s="3">
        <f t="shared" si="0"/>
        <v>13.681592039800995</v>
      </c>
      <c r="D37" s="2">
        <v>42</v>
      </c>
      <c r="E37" s="3">
        <f t="shared" si="1"/>
        <v>7.4626865671641793</v>
      </c>
      <c r="F37" s="22">
        <f t="shared" si="4"/>
        <v>35</v>
      </c>
      <c r="G37" s="8">
        <f t="shared" si="2"/>
        <v>6.2189054726368163</v>
      </c>
      <c r="H37" s="2">
        <v>283</v>
      </c>
      <c r="I37" s="2">
        <v>8</v>
      </c>
      <c r="J37" s="2">
        <v>291</v>
      </c>
      <c r="K37" s="2">
        <v>199</v>
      </c>
      <c r="L37" s="2">
        <v>1</v>
      </c>
      <c r="M37" s="2">
        <v>200</v>
      </c>
      <c r="N37" s="22">
        <f t="shared" si="3"/>
        <v>91</v>
      </c>
      <c r="O37" s="8">
        <f t="shared" si="7"/>
        <v>16.169154228855721</v>
      </c>
      <c r="P37" s="22">
        <v>126</v>
      </c>
      <c r="Q37" s="8">
        <f t="shared" si="5"/>
        <v>22.388059701492537</v>
      </c>
      <c r="R37" s="4">
        <v>2797</v>
      </c>
      <c r="S37" s="5">
        <v>2894</v>
      </c>
      <c r="T37" s="17">
        <f t="shared" si="10"/>
        <v>5691</v>
      </c>
      <c r="U37" s="6">
        <f t="shared" si="8"/>
        <v>5628</v>
      </c>
    </row>
    <row r="38" spans="1:21">
      <c r="A38" s="18">
        <v>1990</v>
      </c>
      <c r="B38" s="2">
        <v>78</v>
      </c>
      <c r="C38" s="3">
        <f t="shared" ref="C38:C63" si="11">SUM(B38/U38)*1000</f>
        <v>13.517026254224071</v>
      </c>
      <c r="D38" s="2">
        <v>47</v>
      </c>
      <c r="E38" s="3">
        <f t="shared" ref="E38:E63" si="12">SUM(D38/U38)*1000</f>
        <v>8.1448747942119404</v>
      </c>
      <c r="F38" s="22">
        <f t="shared" si="4"/>
        <v>31</v>
      </c>
      <c r="G38" s="8">
        <f t="shared" ref="G38:G63" si="13">SUM(F38/U38)*1000</f>
        <v>5.3721514600121303</v>
      </c>
      <c r="H38" s="2">
        <v>316</v>
      </c>
      <c r="I38" s="2">
        <v>9</v>
      </c>
      <c r="J38" s="2">
        <v>325</v>
      </c>
      <c r="K38" s="2">
        <v>197</v>
      </c>
      <c r="L38" s="2">
        <v>0</v>
      </c>
      <c r="M38" s="2">
        <v>197</v>
      </c>
      <c r="N38" s="22">
        <f t="shared" ref="N38:N63" si="14">SUM(J38-M38)</f>
        <v>128</v>
      </c>
      <c r="O38" s="8">
        <f t="shared" si="7"/>
        <v>22.181786673598474</v>
      </c>
      <c r="P38" s="22">
        <v>159</v>
      </c>
      <c r="Q38" s="8">
        <f t="shared" si="5"/>
        <v>27.553938133610604</v>
      </c>
      <c r="R38" s="4">
        <v>2883</v>
      </c>
      <c r="S38" s="5">
        <v>2967</v>
      </c>
      <c r="T38" s="17">
        <f t="shared" si="10"/>
        <v>5850</v>
      </c>
      <c r="U38" s="6">
        <f t="shared" si="8"/>
        <v>5770.5</v>
      </c>
    </row>
    <row r="39" spans="1:21">
      <c r="A39" s="18">
        <v>1991</v>
      </c>
      <c r="B39" s="2">
        <v>73</v>
      </c>
      <c r="C39" s="3">
        <f t="shared" si="11"/>
        <v>12.637410196485762</v>
      </c>
      <c r="D39" s="2">
        <v>33</v>
      </c>
      <c r="E39" s="3">
        <f t="shared" si="12"/>
        <v>5.712801869644248</v>
      </c>
      <c r="F39" s="22">
        <f t="shared" si="4"/>
        <v>40</v>
      </c>
      <c r="G39" s="8">
        <f t="shared" si="13"/>
        <v>6.9246083268415131</v>
      </c>
      <c r="H39" s="2">
        <v>275</v>
      </c>
      <c r="I39" s="2">
        <v>8</v>
      </c>
      <c r="J39" s="2">
        <v>283</v>
      </c>
      <c r="K39" s="2">
        <v>194</v>
      </c>
      <c r="L39" s="2">
        <v>1</v>
      </c>
      <c r="M39" s="2">
        <v>195</v>
      </c>
      <c r="N39" s="22">
        <f t="shared" si="14"/>
        <v>88</v>
      </c>
      <c r="O39" s="8">
        <f t="shared" si="7"/>
        <v>15.234138319051329</v>
      </c>
      <c r="P39" s="22">
        <v>128</v>
      </c>
      <c r="Q39" s="8">
        <f t="shared" si="5"/>
        <v>22.158746645892844</v>
      </c>
      <c r="R39" s="4">
        <v>2780</v>
      </c>
      <c r="S39" s="5">
        <v>2923</v>
      </c>
      <c r="T39" s="17">
        <f t="shared" si="10"/>
        <v>5703</v>
      </c>
      <c r="U39" s="6">
        <f t="shared" si="8"/>
        <v>5776.5</v>
      </c>
    </row>
    <row r="40" spans="1:21">
      <c r="A40" s="18">
        <v>1992</v>
      </c>
      <c r="B40" s="2">
        <v>74</v>
      </c>
      <c r="C40" s="3">
        <f t="shared" si="11"/>
        <v>12.895355929249805</v>
      </c>
      <c r="D40" s="2">
        <v>46</v>
      </c>
      <c r="E40" s="3">
        <f t="shared" si="12"/>
        <v>8.0160320641282556</v>
      </c>
      <c r="F40" s="22">
        <f t="shared" si="4"/>
        <v>28</v>
      </c>
      <c r="G40" s="8">
        <f t="shared" si="13"/>
        <v>4.879323865121548</v>
      </c>
      <c r="H40" s="2">
        <v>247</v>
      </c>
      <c r="I40" s="2">
        <v>12</v>
      </c>
      <c r="J40" s="2">
        <v>259</v>
      </c>
      <c r="K40" s="2">
        <v>216</v>
      </c>
      <c r="L40" s="2">
        <v>0</v>
      </c>
      <c r="M40" s="2">
        <v>216</v>
      </c>
      <c r="N40" s="22">
        <f t="shared" si="14"/>
        <v>43</v>
      </c>
      <c r="O40" s="8">
        <f t="shared" si="7"/>
        <v>7.4932473642938051</v>
      </c>
      <c r="P40" s="22">
        <v>71</v>
      </c>
      <c r="Q40" s="8">
        <f t="shared" si="5"/>
        <v>12.372571229415351</v>
      </c>
      <c r="R40" s="4">
        <v>2820</v>
      </c>
      <c r="S40" s="5">
        <v>2954</v>
      </c>
      <c r="T40" s="17">
        <f t="shared" si="10"/>
        <v>5774</v>
      </c>
      <c r="U40" s="6">
        <f t="shared" si="8"/>
        <v>5738.5</v>
      </c>
    </row>
    <row r="41" spans="1:21">
      <c r="A41" s="18">
        <v>1993</v>
      </c>
      <c r="B41" s="2">
        <v>66</v>
      </c>
      <c r="C41" s="3">
        <f t="shared" si="11"/>
        <v>11.305241521068858</v>
      </c>
      <c r="D41" s="2">
        <v>49</v>
      </c>
      <c r="E41" s="3">
        <f t="shared" si="12"/>
        <v>8.3932853717026372</v>
      </c>
      <c r="F41" s="22">
        <f t="shared" si="4"/>
        <v>17</v>
      </c>
      <c r="G41" s="8">
        <f t="shared" si="13"/>
        <v>2.9119561493662216</v>
      </c>
      <c r="H41" s="2">
        <v>420</v>
      </c>
      <c r="I41" s="2">
        <v>10</v>
      </c>
      <c r="J41" s="2">
        <v>430</v>
      </c>
      <c r="K41" s="2">
        <v>316</v>
      </c>
      <c r="L41" s="2">
        <v>3</v>
      </c>
      <c r="M41" s="2">
        <v>319</v>
      </c>
      <c r="N41" s="22">
        <f t="shared" si="14"/>
        <v>111</v>
      </c>
      <c r="O41" s="8">
        <f t="shared" si="7"/>
        <v>19.013360739979447</v>
      </c>
      <c r="P41" s="22">
        <v>128</v>
      </c>
      <c r="Q41" s="8">
        <f t="shared" si="5"/>
        <v>21.925316889345666</v>
      </c>
      <c r="R41" s="4">
        <v>2889</v>
      </c>
      <c r="S41" s="5">
        <v>3013</v>
      </c>
      <c r="T41" s="17">
        <f t="shared" si="10"/>
        <v>5902</v>
      </c>
      <c r="U41" s="6">
        <f t="shared" si="8"/>
        <v>5838</v>
      </c>
    </row>
    <row r="42" spans="1:21">
      <c r="A42" s="18">
        <v>1994</v>
      </c>
      <c r="B42" s="2">
        <v>71</v>
      </c>
      <c r="C42" s="3">
        <f t="shared" si="11"/>
        <v>11.880856760374833</v>
      </c>
      <c r="D42" s="2">
        <v>42</v>
      </c>
      <c r="E42" s="3">
        <f t="shared" si="12"/>
        <v>7.0281124497991962</v>
      </c>
      <c r="F42" s="22">
        <f t="shared" si="4"/>
        <v>29</v>
      </c>
      <c r="G42" s="8">
        <f t="shared" si="13"/>
        <v>4.8527443105756358</v>
      </c>
      <c r="H42" s="2">
        <v>342</v>
      </c>
      <c r="I42" s="2">
        <v>5</v>
      </c>
      <c r="J42" s="2">
        <v>347</v>
      </c>
      <c r="K42" s="2">
        <v>228</v>
      </c>
      <c r="L42" s="2">
        <v>0</v>
      </c>
      <c r="M42" s="2">
        <v>228</v>
      </c>
      <c r="N42" s="22">
        <f t="shared" si="14"/>
        <v>119</v>
      </c>
      <c r="O42" s="8">
        <f t="shared" si="7"/>
        <v>19.912985274431058</v>
      </c>
      <c r="P42" s="22">
        <v>148</v>
      </c>
      <c r="Q42" s="8">
        <f t="shared" si="5"/>
        <v>24.765729585006692</v>
      </c>
      <c r="R42" s="4">
        <v>2985</v>
      </c>
      <c r="S42" s="5">
        <v>3065</v>
      </c>
      <c r="T42" s="17">
        <f t="shared" si="10"/>
        <v>6050</v>
      </c>
      <c r="U42" s="6">
        <f t="shared" si="8"/>
        <v>5976</v>
      </c>
    </row>
    <row r="43" spans="1:21">
      <c r="A43" s="18">
        <v>1995</v>
      </c>
      <c r="B43" s="2">
        <v>63</v>
      </c>
      <c r="C43" s="3">
        <f t="shared" si="11"/>
        <v>10.357583230579531</v>
      </c>
      <c r="D43" s="2">
        <v>53</v>
      </c>
      <c r="E43" s="3">
        <f t="shared" si="12"/>
        <v>8.7135224003288112</v>
      </c>
      <c r="F43" s="22">
        <f t="shared" si="4"/>
        <v>10</v>
      </c>
      <c r="G43" s="8">
        <f t="shared" si="13"/>
        <v>1.6440608302507191</v>
      </c>
      <c r="H43" s="2">
        <v>286</v>
      </c>
      <c r="I43" s="2">
        <v>1</v>
      </c>
      <c r="J43" s="2">
        <v>287</v>
      </c>
      <c r="K43" s="2">
        <v>230</v>
      </c>
      <c r="L43" s="2">
        <v>2</v>
      </c>
      <c r="M43" s="2">
        <v>232</v>
      </c>
      <c r="N43" s="22">
        <f t="shared" si="14"/>
        <v>55</v>
      </c>
      <c r="O43" s="8">
        <f t="shared" si="7"/>
        <v>9.0423345663789565</v>
      </c>
      <c r="P43" s="22">
        <v>65</v>
      </c>
      <c r="Q43" s="8">
        <f t="shared" si="5"/>
        <v>10.686395396629674</v>
      </c>
      <c r="R43" s="4">
        <v>3038</v>
      </c>
      <c r="S43" s="5">
        <v>3077</v>
      </c>
      <c r="T43" s="17">
        <f t="shared" si="10"/>
        <v>6115</v>
      </c>
      <c r="U43" s="6">
        <f t="shared" si="8"/>
        <v>6082.5</v>
      </c>
    </row>
    <row r="44" spans="1:21">
      <c r="A44" s="18">
        <v>1996</v>
      </c>
      <c r="B44" s="2">
        <v>75</v>
      </c>
      <c r="C44" s="3">
        <f t="shared" si="11"/>
        <v>12.229922543823889</v>
      </c>
      <c r="D44" s="2">
        <v>50</v>
      </c>
      <c r="E44" s="3">
        <f t="shared" si="12"/>
        <v>8.1532816958825922</v>
      </c>
      <c r="F44" s="22">
        <f t="shared" si="4"/>
        <v>25</v>
      </c>
      <c r="G44" s="8">
        <f t="shared" si="13"/>
        <v>4.0766408479412961</v>
      </c>
      <c r="H44" s="2">
        <v>242</v>
      </c>
      <c r="I44" s="2">
        <v>32</v>
      </c>
      <c r="J44" s="2">
        <v>274</v>
      </c>
      <c r="K44" s="2">
        <v>264</v>
      </c>
      <c r="L44" s="2">
        <v>0</v>
      </c>
      <c r="M44" s="2">
        <v>264</v>
      </c>
      <c r="N44" s="22">
        <f t="shared" si="14"/>
        <v>10</v>
      </c>
      <c r="O44" s="8">
        <f t="shared" si="7"/>
        <v>1.6306563391765185</v>
      </c>
      <c r="P44" s="22">
        <v>35</v>
      </c>
      <c r="Q44" s="8">
        <f t="shared" si="5"/>
        <v>5.7072971871178151</v>
      </c>
      <c r="R44" s="4">
        <v>3052</v>
      </c>
      <c r="S44" s="5">
        <v>3098</v>
      </c>
      <c r="T44" s="17">
        <f t="shared" si="10"/>
        <v>6150</v>
      </c>
      <c r="U44" s="6">
        <f t="shared" si="8"/>
        <v>6132.5</v>
      </c>
    </row>
    <row r="45" spans="1:21">
      <c r="A45" s="18">
        <v>1997</v>
      </c>
      <c r="B45" s="2">
        <v>63</v>
      </c>
      <c r="C45" s="3">
        <f t="shared" si="11"/>
        <v>10.203255324317759</v>
      </c>
      <c r="D45" s="2">
        <v>51</v>
      </c>
      <c r="E45" s="3">
        <f t="shared" si="12"/>
        <v>8.2597781196858051</v>
      </c>
      <c r="F45" s="22">
        <f t="shared" si="4"/>
        <v>12</v>
      </c>
      <c r="G45" s="8">
        <f t="shared" si="13"/>
        <v>1.9434772046319539</v>
      </c>
      <c r="H45" s="2">
        <v>237</v>
      </c>
      <c r="I45" s="2">
        <v>13</v>
      </c>
      <c r="J45" s="2">
        <v>250</v>
      </c>
      <c r="K45" s="2">
        <v>208</v>
      </c>
      <c r="L45" s="2">
        <v>5</v>
      </c>
      <c r="M45" s="2">
        <v>213</v>
      </c>
      <c r="N45" s="22">
        <f t="shared" si="14"/>
        <v>37</v>
      </c>
      <c r="O45" s="8">
        <f t="shared" si="7"/>
        <v>5.9923880476151918</v>
      </c>
      <c r="P45" s="22">
        <v>49</v>
      </c>
      <c r="Q45" s="8">
        <f t="shared" si="5"/>
        <v>7.9358652522471456</v>
      </c>
      <c r="R45" s="4">
        <v>3063</v>
      </c>
      <c r="S45" s="5">
        <v>3136</v>
      </c>
      <c r="T45" s="17">
        <f t="shared" si="10"/>
        <v>6199</v>
      </c>
      <c r="U45" s="6">
        <f t="shared" si="8"/>
        <v>6174.5</v>
      </c>
    </row>
    <row r="46" spans="1:21">
      <c r="A46" s="18">
        <v>1998</v>
      </c>
      <c r="B46" s="2">
        <v>65</v>
      </c>
      <c r="C46" s="3">
        <f t="shared" si="11"/>
        <v>10.438413361169102</v>
      </c>
      <c r="D46" s="2">
        <v>46</v>
      </c>
      <c r="E46" s="3">
        <f t="shared" si="12"/>
        <v>7.3871848402119804</v>
      </c>
      <c r="F46" s="22">
        <f t="shared" si="4"/>
        <v>19</v>
      </c>
      <c r="G46" s="8">
        <f t="shared" si="13"/>
        <v>3.0512285209571219</v>
      </c>
      <c r="H46" s="2">
        <v>284</v>
      </c>
      <c r="I46" s="2">
        <v>7</v>
      </c>
      <c r="J46" s="2">
        <v>291</v>
      </c>
      <c r="K46" s="2">
        <v>254</v>
      </c>
      <c r="L46" s="2">
        <v>0</v>
      </c>
      <c r="M46" s="2">
        <v>254</v>
      </c>
      <c r="N46" s="22">
        <f t="shared" si="14"/>
        <v>37</v>
      </c>
      <c r="O46" s="8">
        <f t="shared" si="7"/>
        <v>5.9418660671270276</v>
      </c>
      <c r="P46" s="22">
        <v>56</v>
      </c>
      <c r="Q46" s="8">
        <f t="shared" si="5"/>
        <v>8.9930945880841495</v>
      </c>
      <c r="R46" s="4">
        <v>3082</v>
      </c>
      <c r="S46" s="5">
        <v>3173</v>
      </c>
      <c r="T46" s="17">
        <f t="shared" si="10"/>
        <v>6255</v>
      </c>
      <c r="U46" s="6">
        <f t="shared" si="8"/>
        <v>6227</v>
      </c>
    </row>
    <row r="47" spans="1:21">
      <c r="A47" s="18">
        <v>1999</v>
      </c>
      <c r="B47" s="2">
        <v>63</v>
      </c>
      <c r="C47" s="3">
        <f t="shared" si="11"/>
        <v>9.994447529150472</v>
      </c>
      <c r="D47" s="2">
        <v>37</v>
      </c>
      <c r="E47" s="3">
        <f t="shared" si="12"/>
        <v>5.8697548980724994</v>
      </c>
      <c r="F47" s="22">
        <f t="shared" si="4"/>
        <v>26</v>
      </c>
      <c r="G47" s="8">
        <f t="shared" si="13"/>
        <v>4.1246926310779726</v>
      </c>
      <c r="H47" s="2">
        <v>285</v>
      </c>
      <c r="I47" s="2">
        <v>28</v>
      </c>
      <c r="J47" s="2">
        <v>313</v>
      </c>
      <c r="K47" s="2">
        <v>230</v>
      </c>
      <c r="L47" s="2">
        <v>12</v>
      </c>
      <c r="M47" s="2">
        <v>242</v>
      </c>
      <c r="N47" s="22">
        <f t="shared" si="14"/>
        <v>71</v>
      </c>
      <c r="O47" s="8">
        <f t="shared" si="7"/>
        <v>11.26358372332831</v>
      </c>
      <c r="P47" s="22">
        <v>97</v>
      </c>
      <c r="Q47" s="8">
        <f t="shared" si="5"/>
        <v>15.388276354406281</v>
      </c>
      <c r="R47" s="4">
        <v>3143</v>
      </c>
      <c r="S47" s="5">
        <v>3209</v>
      </c>
      <c r="T47" s="17">
        <f t="shared" si="10"/>
        <v>6352</v>
      </c>
      <c r="U47" s="6">
        <f t="shared" si="8"/>
        <v>6303.5</v>
      </c>
    </row>
    <row r="48" spans="1:21">
      <c r="A48" s="18">
        <v>2000</v>
      </c>
      <c r="B48" s="2">
        <v>92</v>
      </c>
      <c r="C48" s="3">
        <f t="shared" si="11"/>
        <v>14.309044249164009</v>
      </c>
      <c r="D48" s="2">
        <v>44</v>
      </c>
      <c r="E48" s="3">
        <f t="shared" si="12"/>
        <v>6.8434559452523525</v>
      </c>
      <c r="F48" s="22">
        <f t="shared" si="4"/>
        <v>48</v>
      </c>
      <c r="G48" s="8">
        <f t="shared" si="13"/>
        <v>7.465588303911658</v>
      </c>
      <c r="H48" s="2">
        <v>345</v>
      </c>
      <c r="I48" s="2">
        <v>13</v>
      </c>
      <c r="J48" s="2">
        <v>358</v>
      </c>
      <c r="K48" s="2">
        <v>241</v>
      </c>
      <c r="L48" s="2">
        <v>10</v>
      </c>
      <c r="M48" s="2">
        <v>251</v>
      </c>
      <c r="N48" s="22">
        <f t="shared" si="14"/>
        <v>107</v>
      </c>
      <c r="O48" s="8">
        <f t="shared" si="7"/>
        <v>16.642040594136404</v>
      </c>
      <c r="P48" s="22">
        <v>155</v>
      </c>
      <c r="Q48" s="8">
        <f t="shared" si="5"/>
        <v>24.107628898048059</v>
      </c>
      <c r="R48" s="4">
        <v>3219</v>
      </c>
      <c r="S48" s="5">
        <v>3288</v>
      </c>
      <c r="T48" s="17">
        <f t="shared" si="10"/>
        <v>6507</v>
      </c>
      <c r="U48" s="6">
        <f t="shared" si="8"/>
        <v>6429.5</v>
      </c>
    </row>
    <row r="49" spans="1:21">
      <c r="A49" s="19">
        <v>2001</v>
      </c>
      <c r="B49" s="7">
        <v>79</v>
      </c>
      <c r="C49" s="8">
        <f t="shared" si="11"/>
        <v>12.052788160805553</v>
      </c>
      <c r="D49" s="7">
        <v>40</v>
      </c>
      <c r="E49" s="8">
        <f t="shared" si="12"/>
        <v>6.1026775497749641</v>
      </c>
      <c r="F49" s="22">
        <f t="shared" si="4"/>
        <v>39</v>
      </c>
      <c r="G49" s="8">
        <f t="shared" si="13"/>
        <v>5.9501106110305892</v>
      </c>
      <c r="H49" s="7">
        <v>307</v>
      </c>
      <c r="I49" s="7">
        <v>8</v>
      </c>
      <c r="J49" s="7">
        <v>315</v>
      </c>
      <c r="K49" s="7">
        <v>220</v>
      </c>
      <c r="L49" s="7">
        <v>0</v>
      </c>
      <c r="M49" s="7">
        <v>220</v>
      </c>
      <c r="N49" s="22">
        <f t="shared" si="14"/>
        <v>95</v>
      </c>
      <c r="O49" s="8">
        <f t="shared" si="7"/>
        <v>14.493859180715539</v>
      </c>
      <c r="P49" s="22">
        <v>134</v>
      </c>
      <c r="Q49" s="8">
        <f t="shared" si="5"/>
        <v>20.443969791746131</v>
      </c>
      <c r="R49" s="9">
        <v>3245</v>
      </c>
      <c r="S49" s="10">
        <v>3357</v>
      </c>
      <c r="T49" s="17">
        <f t="shared" si="10"/>
        <v>6602</v>
      </c>
      <c r="U49" s="11">
        <f t="shared" si="8"/>
        <v>6554.5</v>
      </c>
    </row>
    <row r="50" spans="1:21">
      <c r="A50" s="18">
        <v>2002</v>
      </c>
      <c r="B50" s="2">
        <v>76</v>
      </c>
      <c r="C50" s="3">
        <f t="shared" si="11"/>
        <v>11.3551471686837</v>
      </c>
      <c r="D50" s="2">
        <v>44</v>
      </c>
      <c r="E50" s="3">
        <f t="shared" si="12"/>
        <v>6.5740325713431949</v>
      </c>
      <c r="F50" s="22">
        <f t="shared" si="4"/>
        <v>32</v>
      </c>
      <c r="G50" s="8">
        <f t="shared" si="13"/>
        <v>4.7811145973405047</v>
      </c>
      <c r="H50" s="2">
        <v>325</v>
      </c>
      <c r="I50" s="2">
        <v>7</v>
      </c>
      <c r="J50" s="2">
        <v>332</v>
      </c>
      <c r="K50" s="2">
        <v>180</v>
      </c>
      <c r="L50" s="2">
        <v>2</v>
      </c>
      <c r="M50" s="2">
        <v>182</v>
      </c>
      <c r="N50" s="22">
        <f t="shared" si="14"/>
        <v>150</v>
      </c>
      <c r="O50" s="8">
        <f t="shared" si="7"/>
        <v>22.411474675033617</v>
      </c>
      <c r="P50" s="22">
        <f>+F50+N50</f>
        <v>182</v>
      </c>
      <c r="Q50" s="8">
        <f t="shared" si="5"/>
        <v>27.192589272374121</v>
      </c>
      <c r="R50" s="4">
        <v>3323</v>
      </c>
      <c r="S50" s="5">
        <v>3461</v>
      </c>
      <c r="T50" s="17">
        <f t="shared" si="10"/>
        <v>6784</v>
      </c>
      <c r="U50" s="6">
        <f t="shared" si="8"/>
        <v>6693</v>
      </c>
    </row>
    <row r="51" spans="1:21">
      <c r="A51" s="18">
        <v>2003</v>
      </c>
      <c r="B51" s="2">
        <v>74</v>
      </c>
      <c r="C51" s="3">
        <f t="shared" si="11"/>
        <v>10.784813816220943</v>
      </c>
      <c r="D51" s="2">
        <v>47</v>
      </c>
      <c r="E51" s="3">
        <f t="shared" si="12"/>
        <v>6.8498141805727606</v>
      </c>
      <c r="F51" s="22">
        <f t="shared" si="4"/>
        <v>27</v>
      </c>
      <c r="G51" s="8">
        <f t="shared" si="13"/>
        <v>3.9349996356481824</v>
      </c>
      <c r="H51" s="2">
        <v>341</v>
      </c>
      <c r="I51" s="2">
        <v>33</v>
      </c>
      <c r="J51" s="2">
        <v>374</v>
      </c>
      <c r="K51" s="2">
        <v>243</v>
      </c>
      <c r="L51" s="2">
        <v>3</v>
      </c>
      <c r="M51" s="2">
        <v>246</v>
      </c>
      <c r="N51" s="22">
        <f t="shared" si="14"/>
        <v>128</v>
      </c>
      <c r="O51" s="8">
        <f t="shared" si="7"/>
        <v>18.654813087517304</v>
      </c>
      <c r="P51" s="22">
        <v>155</v>
      </c>
      <c r="Q51" s="8">
        <f t="shared" si="5"/>
        <v>22.58981272316549</v>
      </c>
      <c r="R51" s="4">
        <v>3395</v>
      </c>
      <c r="S51" s="5">
        <v>3544</v>
      </c>
      <c r="T51" s="17">
        <f t="shared" si="10"/>
        <v>6939</v>
      </c>
      <c r="U51" s="6">
        <f t="shared" si="8"/>
        <v>6861.5</v>
      </c>
    </row>
    <row r="52" spans="1:21">
      <c r="A52" s="18">
        <v>2004</v>
      </c>
      <c r="B52" s="2">
        <v>96</v>
      </c>
      <c r="C52" s="3">
        <f t="shared" si="11"/>
        <v>13.555492798644451</v>
      </c>
      <c r="D52" s="2">
        <v>47</v>
      </c>
      <c r="E52" s="3">
        <f t="shared" si="12"/>
        <v>6.6365433493363453</v>
      </c>
      <c r="F52" s="22">
        <f t="shared" si="4"/>
        <v>49</v>
      </c>
      <c r="G52" s="8">
        <f t="shared" si="13"/>
        <v>6.918949449308105</v>
      </c>
      <c r="H52" s="2">
        <v>474</v>
      </c>
      <c r="I52" s="2">
        <v>19</v>
      </c>
      <c r="J52" s="2">
        <v>493</v>
      </c>
      <c r="K52" s="2">
        <v>244</v>
      </c>
      <c r="L52" s="2">
        <v>12</v>
      </c>
      <c r="M52" s="2">
        <v>256</v>
      </c>
      <c r="N52" s="22">
        <f t="shared" si="14"/>
        <v>237</v>
      </c>
      <c r="O52" s="8">
        <f t="shared" si="7"/>
        <v>33.465122846653493</v>
      </c>
      <c r="P52" s="22">
        <v>286</v>
      </c>
      <c r="Q52" s="8">
        <f t="shared" si="5"/>
        <v>40.384072295961595</v>
      </c>
      <c r="R52" s="4">
        <v>3542</v>
      </c>
      <c r="S52" s="5">
        <v>3683</v>
      </c>
      <c r="T52" s="17">
        <f t="shared" si="10"/>
        <v>7225</v>
      </c>
      <c r="U52" s="6">
        <f t="shared" si="8"/>
        <v>7082</v>
      </c>
    </row>
    <row r="53" spans="1:21">
      <c r="A53" s="18">
        <v>2005</v>
      </c>
      <c r="B53" s="2">
        <v>86</v>
      </c>
      <c r="C53" s="3">
        <f t="shared" si="11"/>
        <v>11.759075681958022</v>
      </c>
      <c r="D53" s="2">
        <v>56</v>
      </c>
      <c r="E53" s="3">
        <f t="shared" si="12"/>
        <v>7.6570725370889452</v>
      </c>
      <c r="F53" s="22">
        <f t="shared" si="4"/>
        <v>30</v>
      </c>
      <c r="G53" s="8">
        <f t="shared" si="13"/>
        <v>4.1020031448690775</v>
      </c>
      <c r="H53" s="2">
        <v>419</v>
      </c>
      <c r="I53" s="2">
        <v>17</v>
      </c>
      <c r="J53" s="2">
        <v>436</v>
      </c>
      <c r="K53" s="2">
        <v>288</v>
      </c>
      <c r="L53" s="2">
        <v>1</v>
      </c>
      <c r="M53" s="2">
        <v>289</v>
      </c>
      <c r="N53" s="22">
        <f t="shared" si="14"/>
        <v>147</v>
      </c>
      <c r="O53" s="8">
        <f t="shared" si="7"/>
        <v>20.099815409858479</v>
      </c>
      <c r="P53" s="22">
        <v>177</v>
      </c>
      <c r="Q53" s="8">
        <f t="shared" si="5"/>
        <v>24.201818554727559</v>
      </c>
      <c r="R53" s="4">
        <v>3636</v>
      </c>
      <c r="S53" s="5">
        <v>3766</v>
      </c>
      <c r="T53" s="17">
        <f t="shared" si="10"/>
        <v>7402</v>
      </c>
      <c r="U53" s="6">
        <f t="shared" si="8"/>
        <v>7313.5</v>
      </c>
    </row>
    <row r="54" spans="1:21">
      <c r="A54" s="18">
        <v>2006</v>
      </c>
      <c r="B54" s="2">
        <v>80</v>
      </c>
      <c r="C54" s="3">
        <f t="shared" si="11"/>
        <v>10.713807419311639</v>
      </c>
      <c r="D54" s="2">
        <v>60</v>
      </c>
      <c r="E54" s="3">
        <f t="shared" si="12"/>
        <v>8.0353555644837282</v>
      </c>
      <c r="F54" s="22">
        <f t="shared" si="4"/>
        <v>20</v>
      </c>
      <c r="G54" s="8">
        <f t="shared" si="13"/>
        <v>2.6784518548279097</v>
      </c>
      <c r="H54" s="2">
        <v>359</v>
      </c>
      <c r="I54" s="2">
        <v>24</v>
      </c>
      <c r="J54" s="2">
        <v>383</v>
      </c>
      <c r="K54" s="2">
        <v>266</v>
      </c>
      <c r="L54" s="2">
        <v>7</v>
      </c>
      <c r="M54" s="2">
        <v>273</v>
      </c>
      <c r="N54" s="22">
        <f t="shared" si="14"/>
        <v>110</v>
      </c>
      <c r="O54" s="8">
        <f t="shared" si="7"/>
        <v>14.731485201553502</v>
      </c>
      <c r="P54" s="22">
        <v>130</v>
      </c>
      <c r="Q54" s="8">
        <f t="shared" si="5"/>
        <v>17.409937056381409</v>
      </c>
      <c r="R54" s="4">
        <v>3714</v>
      </c>
      <c r="S54" s="5">
        <v>3818</v>
      </c>
      <c r="T54" s="17">
        <f t="shared" si="10"/>
        <v>7532</v>
      </c>
      <c r="U54" s="6">
        <f t="shared" si="8"/>
        <v>7467</v>
      </c>
    </row>
    <row r="55" spans="1:21">
      <c r="A55" s="18">
        <v>2007</v>
      </c>
      <c r="B55" s="2">
        <v>90</v>
      </c>
      <c r="C55" s="3">
        <f t="shared" si="11"/>
        <v>11.811798674453705</v>
      </c>
      <c r="D55" s="2">
        <v>66</v>
      </c>
      <c r="E55" s="3">
        <f t="shared" si="12"/>
        <v>8.6619856945993838</v>
      </c>
      <c r="F55" s="22">
        <f t="shared" si="4"/>
        <v>24</v>
      </c>
      <c r="G55" s="8">
        <f t="shared" si="13"/>
        <v>3.1498129798543211</v>
      </c>
      <c r="H55" s="2">
        <v>415</v>
      </c>
      <c r="I55" s="2">
        <v>38</v>
      </c>
      <c r="J55" s="2">
        <v>453</v>
      </c>
      <c r="K55" s="2">
        <v>296</v>
      </c>
      <c r="L55" s="2">
        <v>6</v>
      </c>
      <c r="M55" s="2">
        <v>302</v>
      </c>
      <c r="N55" s="22">
        <f t="shared" si="14"/>
        <v>151</v>
      </c>
      <c r="O55" s="8">
        <f t="shared" si="7"/>
        <v>19.817573331583436</v>
      </c>
      <c r="P55" s="22">
        <v>175</v>
      </c>
      <c r="Q55" s="8">
        <f t="shared" si="5"/>
        <v>22.967386311437757</v>
      </c>
      <c r="R55" s="4">
        <v>3807</v>
      </c>
      <c r="S55" s="5">
        <v>3900</v>
      </c>
      <c r="T55" s="17">
        <f t="shared" si="10"/>
        <v>7707</v>
      </c>
      <c r="U55" s="6">
        <f t="shared" si="8"/>
        <v>7619.5</v>
      </c>
    </row>
    <row r="56" spans="1:21">
      <c r="A56" s="18">
        <v>2008</v>
      </c>
      <c r="B56" s="2">
        <v>94</v>
      </c>
      <c r="C56" s="3">
        <f t="shared" si="11"/>
        <v>12.108720855339431</v>
      </c>
      <c r="D56" s="2">
        <v>68</v>
      </c>
      <c r="E56" s="3">
        <f t="shared" si="12"/>
        <v>8.7595001932242678</v>
      </c>
      <c r="F56" s="22">
        <f t="shared" si="4"/>
        <v>26</v>
      </c>
      <c r="G56" s="8">
        <f t="shared" si="13"/>
        <v>3.3492206621151617</v>
      </c>
      <c r="H56" s="2">
        <v>382</v>
      </c>
      <c r="I56" s="2">
        <v>37</v>
      </c>
      <c r="J56" s="2">
        <v>419</v>
      </c>
      <c r="K56" s="2">
        <v>326</v>
      </c>
      <c r="L56" s="2">
        <v>7</v>
      </c>
      <c r="M56" s="2">
        <v>333</v>
      </c>
      <c r="N56" s="22">
        <f t="shared" si="14"/>
        <v>86</v>
      </c>
      <c r="O56" s="8">
        <f t="shared" si="7"/>
        <v>11.078191420842458</v>
      </c>
      <c r="P56" s="22">
        <v>112</v>
      </c>
      <c r="Q56" s="8">
        <f t="shared" si="5"/>
        <v>14.427412082957618</v>
      </c>
      <c r="R56" s="4">
        <v>3866</v>
      </c>
      <c r="S56" s="5">
        <v>3953</v>
      </c>
      <c r="T56" s="17">
        <f t="shared" si="10"/>
        <v>7819</v>
      </c>
      <c r="U56" s="6">
        <f t="shared" si="8"/>
        <v>7763</v>
      </c>
    </row>
    <row r="57" spans="1:21">
      <c r="A57" s="18">
        <v>2009</v>
      </c>
      <c r="B57" s="12">
        <v>91</v>
      </c>
      <c r="C57" s="3">
        <f t="shared" si="11"/>
        <v>11.544560735807167</v>
      </c>
      <c r="D57" s="12">
        <v>64</v>
      </c>
      <c r="E57" s="3">
        <f t="shared" si="12"/>
        <v>8.1192515065017439</v>
      </c>
      <c r="F57" s="22">
        <f t="shared" si="4"/>
        <v>27</v>
      </c>
      <c r="G57" s="8">
        <f t="shared" si="13"/>
        <v>3.425309229305423</v>
      </c>
      <c r="H57" s="12">
        <v>377</v>
      </c>
      <c r="I57" s="12">
        <v>27</v>
      </c>
      <c r="J57" s="12">
        <v>404</v>
      </c>
      <c r="K57" s="12">
        <v>294</v>
      </c>
      <c r="L57" s="12">
        <v>10</v>
      </c>
      <c r="M57" s="12">
        <v>304</v>
      </c>
      <c r="N57" s="22">
        <f t="shared" si="14"/>
        <v>100</v>
      </c>
      <c r="O57" s="8">
        <f t="shared" si="7"/>
        <v>12.686330478908976</v>
      </c>
      <c r="P57" s="23">
        <v>127</v>
      </c>
      <c r="Q57" s="8">
        <f t="shared" si="5"/>
        <v>16.111639708214398</v>
      </c>
      <c r="R57" s="13">
        <v>3924</v>
      </c>
      <c r="S57" s="5">
        <v>4022</v>
      </c>
      <c r="T57" s="17">
        <f t="shared" si="10"/>
        <v>7946</v>
      </c>
      <c r="U57" s="6">
        <f t="shared" si="8"/>
        <v>7882.5</v>
      </c>
    </row>
    <row r="58" spans="1:21">
      <c r="A58" s="18">
        <v>2010</v>
      </c>
      <c r="B58" s="14">
        <v>100</v>
      </c>
      <c r="C58" s="3">
        <f t="shared" si="11"/>
        <v>12.471938139186829</v>
      </c>
      <c r="D58" s="14">
        <v>60</v>
      </c>
      <c r="E58" s="3">
        <f t="shared" si="12"/>
        <v>7.4831628835120974</v>
      </c>
      <c r="F58" s="22">
        <f t="shared" si="4"/>
        <v>40</v>
      </c>
      <c r="G58" s="8">
        <f t="shared" si="13"/>
        <v>4.9887752556747325</v>
      </c>
      <c r="H58" s="14">
        <v>437</v>
      </c>
      <c r="I58" s="14">
        <v>28</v>
      </c>
      <c r="J58" s="14">
        <v>465</v>
      </c>
      <c r="K58" s="14">
        <v>350</v>
      </c>
      <c r="L58" s="14">
        <v>11</v>
      </c>
      <c r="M58" s="14">
        <v>361</v>
      </c>
      <c r="N58" s="22">
        <f t="shared" si="14"/>
        <v>104</v>
      </c>
      <c r="O58" s="8">
        <f t="shared" si="7"/>
        <v>12.970815664754301</v>
      </c>
      <c r="P58" s="22">
        <v>144</v>
      </c>
      <c r="Q58" s="8">
        <f t="shared" si="5"/>
        <v>17.959590920429036</v>
      </c>
      <c r="R58" s="15">
        <v>3989</v>
      </c>
      <c r="S58" s="5">
        <v>4101</v>
      </c>
      <c r="T58" s="17">
        <f t="shared" si="10"/>
        <v>8090</v>
      </c>
      <c r="U58" s="6">
        <f t="shared" si="8"/>
        <v>8018</v>
      </c>
    </row>
    <row r="59" spans="1:21">
      <c r="A59" s="18">
        <v>2011</v>
      </c>
      <c r="B59" s="14">
        <v>86</v>
      </c>
      <c r="C59" s="3">
        <f t="shared" si="11"/>
        <v>10.588524993843881</v>
      </c>
      <c r="D59" s="14">
        <v>64</v>
      </c>
      <c r="E59" s="3">
        <f t="shared" si="12"/>
        <v>7.879832553558237</v>
      </c>
      <c r="F59" s="22">
        <f t="shared" si="4"/>
        <v>22</v>
      </c>
      <c r="G59" s="8">
        <f t="shared" si="13"/>
        <v>2.708692440285644</v>
      </c>
      <c r="H59" s="14">
        <v>408</v>
      </c>
      <c r="I59" s="14">
        <v>21</v>
      </c>
      <c r="J59" s="14">
        <v>429</v>
      </c>
      <c r="K59" s="14">
        <v>306</v>
      </c>
      <c r="L59" s="14">
        <v>6</v>
      </c>
      <c r="M59" s="14">
        <v>312</v>
      </c>
      <c r="N59" s="22">
        <f t="shared" si="14"/>
        <v>117</v>
      </c>
      <c r="O59" s="8">
        <f t="shared" si="7"/>
        <v>14.405318886973651</v>
      </c>
      <c r="P59" s="22">
        <v>139</v>
      </c>
      <c r="Q59" s="8">
        <f t="shared" si="5"/>
        <v>17.114011327259295</v>
      </c>
      <c r="R59" s="15">
        <v>4008</v>
      </c>
      <c r="S59" s="5">
        <v>4146</v>
      </c>
      <c r="T59" s="17">
        <f t="shared" si="10"/>
        <v>8154</v>
      </c>
      <c r="U59" s="6">
        <f t="shared" si="8"/>
        <v>8122</v>
      </c>
    </row>
    <row r="60" spans="1:21">
      <c r="A60" s="18">
        <v>2012</v>
      </c>
      <c r="B60" s="14">
        <v>89</v>
      </c>
      <c r="C60" s="3">
        <f t="shared" si="11"/>
        <v>10.816066111684997</v>
      </c>
      <c r="D60" s="14">
        <v>61</v>
      </c>
      <c r="E60" s="3">
        <f t="shared" si="12"/>
        <v>7.4132587956492673</v>
      </c>
      <c r="F60" s="22">
        <f t="shared" si="4"/>
        <v>28</v>
      </c>
      <c r="G60" s="8">
        <f t="shared" si="13"/>
        <v>3.4028073160357297</v>
      </c>
      <c r="H60" s="14">
        <v>423</v>
      </c>
      <c r="I60" s="14">
        <v>26</v>
      </c>
      <c r="J60" s="14">
        <v>449</v>
      </c>
      <c r="K60" s="14">
        <v>318</v>
      </c>
      <c r="L60" s="14">
        <v>10</v>
      </c>
      <c r="M60" s="14">
        <v>328</v>
      </c>
      <c r="N60" s="22">
        <f t="shared" si="14"/>
        <v>121</v>
      </c>
      <c r="O60" s="8">
        <f t="shared" si="7"/>
        <v>14.704988758582974</v>
      </c>
      <c r="P60" s="22">
        <v>149</v>
      </c>
      <c r="Q60" s="8">
        <f t="shared" si="5"/>
        <v>18.107796074618701</v>
      </c>
      <c r="R60" s="15">
        <v>4079</v>
      </c>
      <c r="S60" s="5">
        <v>4224</v>
      </c>
      <c r="T60" s="17">
        <f t="shared" si="10"/>
        <v>8303</v>
      </c>
      <c r="U60" s="6">
        <f t="shared" si="8"/>
        <v>8228.5</v>
      </c>
    </row>
    <row r="61" spans="1:21">
      <c r="A61" s="18">
        <v>2013</v>
      </c>
      <c r="B61" s="14">
        <v>69</v>
      </c>
      <c r="C61" s="3">
        <f t="shared" si="11"/>
        <v>8.2526013634732696</v>
      </c>
      <c r="D61" s="14">
        <v>60</v>
      </c>
      <c r="E61" s="3">
        <f t="shared" si="12"/>
        <v>7.1761750986724078</v>
      </c>
      <c r="F61" s="22">
        <f t="shared" si="4"/>
        <v>9</v>
      </c>
      <c r="G61" s="8">
        <f t="shared" si="13"/>
        <v>1.0764262648008611</v>
      </c>
      <c r="H61" s="14">
        <v>496</v>
      </c>
      <c r="I61" s="14">
        <v>14</v>
      </c>
      <c r="J61" s="14">
        <v>510</v>
      </c>
      <c r="K61" s="14">
        <v>383</v>
      </c>
      <c r="L61" s="14">
        <v>20</v>
      </c>
      <c r="M61" s="14">
        <v>403</v>
      </c>
      <c r="N61" s="22">
        <f t="shared" si="14"/>
        <v>107</v>
      </c>
      <c r="O61" s="8">
        <f t="shared" si="7"/>
        <v>12.797512259299126</v>
      </c>
      <c r="P61" s="22">
        <v>116</v>
      </c>
      <c r="Q61" s="8">
        <f t="shared" si="5"/>
        <v>13.873938524099987</v>
      </c>
      <c r="R61" s="15">
        <v>4170</v>
      </c>
      <c r="S61" s="5">
        <v>4249</v>
      </c>
      <c r="T61" s="17">
        <f t="shared" si="10"/>
        <v>8419</v>
      </c>
      <c r="U61" s="6">
        <f t="shared" si="8"/>
        <v>8361</v>
      </c>
    </row>
    <row r="62" spans="1:21">
      <c r="A62" s="18">
        <v>2014</v>
      </c>
      <c r="B62" s="14">
        <v>72</v>
      </c>
      <c r="C62" s="3">
        <f t="shared" si="11"/>
        <v>8.5247454416291735</v>
      </c>
      <c r="D62" s="14">
        <v>63</v>
      </c>
      <c r="E62" s="3">
        <f t="shared" si="12"/>
        <v>7.459152261425527</v>
      </c>
      <c r="F62" s="22">
        <f t="shared" si="4"/>
        <v>9</v>
      </c>
      <c r="G62" s="8">
        <f t="shared" si="13"/>
        <v>1.0655931802036467</v>
      </c>
      <c r="H62" s="14">
        <v>355</v>
      </c>
      <c r="I62" s="14">
        <v>10</v>
      </c>
      <c r="J62" s="14">
        <v>365</v>
      </c>
      <c r="K62" s="14">
        <v>303</v>
      </c>
      <c r="L62" s="14">
        <v>17</v>
      </c>
      <c r="M62" s="14">
        <v>320</v>
      </c>
      <c r="N62" s="22">
        <f t="shared" si="14"/>
        <v>45</v>
      </c>
      <c r="O62" s="8">
        <f t="shared" si="7"/>
        <v>5.3279659010182332</v>
      </c>
      <c r="P62" s="22">
        <v>54</v>
      </c>
      <c r="Q62" s="8">
        <f t="shared" si="5"/>
        <v>6.3935590812218797</v>
      </c>
      <c r="R62" s="15">
        <v>4195</v>
      </c>
      <c r="S62" s="15">
        <v>4278</v>
      </c>
      <c r="T62" s="17">
        <f t="shared" si="10"/>
        <v>8473</v>
      </c>
      <c r="U62" s="6">
        <f t="shared" si="8"/>
        <v>8446</v>
      </c>
    </row>
    <row r="63" spans="1:21">
      <c r="A63" s="18">
        <v>2015</v>
      </c>
      <c r="B63" s="16">
        <v>73</v>
      </c>
      <c r="C63" s="3">
        <f t="shared" si="11"/>
        <v>8.570086874853251</v>
      </c>
      <c r="D63" s="14">
        <v>79</v>
      </c>
      <c r="E63" s="3">
        <f t="shared" si="12"/>
        <v>9.2744775768959862</v>
      </c>
      <c r="F63" s="22">
        <f t="shared" si="4"/>
        <v>-6</v>
      </c>
      <c r="G63" s="8">
        <f t="shared" si="13"/>
        <v>-0.70439070204273302</v>
      </c>
      <c r="H63" s="14">
        <v>346</v>
      </c>
      <c r="I63" s="14">
        <v>17</v>
      </c>
      <c r="J63" s="14">
        <v>363</v>
      </c>
      <c r="K63" s="14">
        <v>254</v>
      </c>
      <c r="L63" s="14">
        <v>13</v>
      </c>
      <c r="M63" s="14">
        <v>267</v>
      </c>
      <c r="N63" s="22">
        <f t="shared" si="14"/>
        <v>96</v>
      </c>
      <c r="O63" s="8">
        <f t="shared" si="7"/>
        <v>11.270251232683728</v>
      </c>
      <c r="P63" s="22">
        <v>90</v>
      </c>
      <c r="Q63" s="8">
        <f t="shared" si="5"/>
        <v>10.565860530640997</v>
      </c>
      <c r="R63" s="15">
        <v>4222</v>
      </c>
      <c r="S63" s="15">
        <v>4341</v>
      </c>
      <c r="T63" s="17">
        <f t="shared" si="10"/>
        <v>8563</v>
      </c>
      <c r="U63" s="6">
        <f t="shared" si="8"/>
        <v>8518</v>
      </c>
    </row>
    <row r="64" spans="1:21">
      <c r="A64" s="98" t="s">
        <v>22</v>
      </c>
      <c r="B64" s="98"/>
      <c r="C64" s="98"/>
      <c r="D64" s="98"/>
      <c r="E64" s="98"/>
      <c r="F64" s="98"/>
      <c r="G64" s="98"/>
      <c r="H64" s="98"/>
      <c r="I64" s="98"/>
      <c r="J64" s="98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</row>
  </sheetData>
  <mergeCells count="18">
    <mergeCell ref="A1:I1"/>
    <mergeCell ref="J1:T1"/>
    <mergeCell ref="A2:A5"/>
    <mergeCell ref="B2:G2"/>
    <mergeCell ref="H2:O2"/>
    <mergeCell ref="P3:Q4"/>
    <mergeCell ref="P2:T2"/>
    <mergeCell ref="A64:U64"/>
    <mergeCell ref="U2:U4"/>
    <mergeCell ref="B3:C4"/>
    <mergeCell ref="D3:E4"/>
    <mergeCell ref="F3:G4"/>
    <mergeCell ref="H3:J3"/>
    <mergeCell ref="K3:M3"/>
    <mergeCell ref="N3:O4"/>
    <mergeCell ref="R3:R4"/>
    <mergeCell ref="S3:S4"/>
    <mergeCell ref="T3:T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8"/>
  <sheetViews>
    <sheetView tabSelected="1" zoomScaleNormal="100" workbookViewId="0">
      <pane xSplit="19" ySplit="5" topLeftCell="T6" activePane="bottomRight" state="frozen"/>
      <selection pane="topRight" activeCell="U1" sqref="U1"/>
      <selection pane="bottomLeft" activeCell="A6" sqref="A6"/>
      <selection pane="bottomRight" activeCell="X26" sqref="X26"/>
    </sheetView>
  </sheetViews>
  <sheetFormatPr defaultColWidth="6.7109375" defaultRowHeight="14.1" customHeight="1"/>
  <cols>
    <col min="1" max="1" width="6.7109375" style="37"/>
    <col min="2" max="3" width="6.7109375" style="35"/>
    <col min="4" max="4" width="6.7109375" style="38"/>
    <col min="5" max="15" width="6.7109375" style="35"/>
    <col min="16" max="16" width="6.7109375" style="39"/>
    <col min="17" max="18" width="6.7109375" style="35"/>
    <col min="19" max="19" width="6.7109375" style="35" customWidth="1"/>
    <col min="20" max="16384" width="6.7109375" style="35"/>
  </cols>
  <sheetData>
    <row r="1" spans="1:23" ht="14.1" customHeight="1" thickBot="1">
      <c r="A1" s="142" t="s">
        <v>41</v>
      </c>
      <c r="B1" s="142"/>
      <c r="C1" s="142"/>
      <c r="D1" s="142"/>
      <c r="E1" s="142"/>
      <c r="F1" s="142"/>
      <c r="G1" s="142"/>
      <c r="H1" s="142"/>
      <c r="I1" s="142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32"/>
      <c r="V1" s="33"/>
      <c r="W1" s="34"/>
    </row>
    <row r="2" spans="1:23" ht="14.1" customHeight="1" thickTop="1">
      <c r="A2" s="131" t="s">
        <v>2</v>
      </c>
      <c r="B2" s="134" t="s">
        <v>3</v>
      </c>
      <c r="C2" s="135"/>
      <c r="D2" s="135"/>
      <c r="E2" s="135"/>
      <c r="F2" s="135"/>
      <c r="G2" s="136"/>
      <c r="H2" s="137" t="s">
        <v>4</v>
      </c>
      <c r="I2" s="138"/>
      <c r="J2" s="138"/>
      <c r="K2" s="138"/>
      <c r="L2" s="138"/>
      <c r="M2" s="139"/>
      <c r="N2" s="150" t="s">
        <v>5</v>
      </c>
      <c r="O2" s="149"/>
      <c r="P2" s="153" t="s">
        <v>38</v>
      </c>
      <c r="Q2" s="147" t="s">
        <v>25</v>
      </c>
      <c r="R2" s="148"/>
      <c r="S2" s="149"/>
      <c r="T2" s="156" t="s">
        <v>29</v>
      </c>
    </row>
    <row r="3" spans="1:23" ht="14.1" customHeight="1">
      <c r="A3" s="132"/>
      <c r="B3" s="159" t="s">
        <v>7</v>
      </c>
      <c r="C3" s="112"/>
      <c r="D3" s="161" t="s">
        <v>8</v>
      </c>
      <c r="E3" s="112"/>
      <c r="F3" s="105" t="s">
        <v>23</v>
      </c>
      <c r="G3" s="162"/>
      <c r="H3" s="164" t="s">
        <v>9</v>
      </c>
      <c r="I3" s="112"/>
      <c r="J3" s="165" t="s">
        <v>10</v>
      </c>
      <c r="K3" s="112"/>
      <c r="L3" s="110" t="s">
        <v>24</v>
      </c>
      <c r="M3" s="166"/>
      <c r="N3" s="151"/>
      <c r="O3" s="152"/>
      <c r="P3" s="154"/>
      <c r="Q3" s="159" t="s">
        <v>11</v>
      </c>
      <c r="R3" s="161" t="s">
        <v>12</v>
      </c>
      <c r="S3" s="140" t="s">
        <v>13</v>
      </c>
      <c r="T3" s="157"/>
    </row>
    <row r="4" spans="1:23" ht="41.25" customHeight="1">
      <c r="A4" s="132"/>
      <c r="B4" s="160"/>
      <c r="C4" s="112"/>
      <c r="D4" s="112"/>
      <c r="E4" s="112"/>
      <c r="F4" s="107"/>
      <c r="G4" s="163"/>
      <c r="H4" s="71" t="s">
        <v>26</v>
      </c>
      <c r="I4" s="36" t="s">
        <v>28</v>
      </c>
      <c r="J4" s="36" t="s">
        <v>26</v>
      </c>
      <c r="K4" s="36" t="s">
        <v>27</v>
      </c>
      <c r="L4" s="112"/>
      <c r="M4" s="166"/>
      <c r="N4" s="151"/>
      <c r="O4" s="152"/>
      <c r="P4" s="154"/>
      <c r="Q4" s="160"/>
      <c r="R4" s="112"/>
      <c r="S4" s="141"/>
      <c r="T4" s="158"/>
    </row>
    <row r="5" spans="1:23" ht="14.1" customHeight="1">
      <c r="A5" s="133"/>
      <c r="B5" s="58" t="s">
        <v>19</v>
      </c>
      <c r="C5" s="40" t="s">
        <v>31</v>
      </c>
      <c r="D5" s="41" t="s">
        <v>19</v>
      </c>
      <c r="E5" s="40" t="s">
        <v>31</v>
      </c>
      <c r="F5" s="42" t="s">
        <v>19</v>
      </c>
      <c r="G5" s="59" t="s">
        <v>31</v>
      </c>
      <c r="H5" s="72" t="s">
        <v>19</v>
      </c>
      <c r="I5" s="42" t="s">
        <v>19</v>
      </c>
      <c r="J5" s="42" t="s">
        <v>19</v>
      </c>
      <c r="K5" s="42" t="s">
        <v>19</v>
      </c>
      <c r="L5" s="42" t="s">
        <v>19</v>
      </c>
      <c r="M5" s="76" t="s">
        <v>31</v>
      </c>
      <c r="N5" s="72" t="s">
        <v>19</v>
      </c>
      <c r="O5" s="59" t="s">
        <v>31</v>
      </c>
      <c r="P5" s="83" t="s">
        <v>19</v>
      </c>
      <c r="Q5" s="72" t="s">
        <v>19</v>
      </c>
      <c r="R5" s="42" t="s">
        <v>19</v>
      </c>
      <c r="S5" s="86" t="s">
        <v>19</v>
      </c>
      <c r="T5" s="93" t="s">
        <v>19</v>
      </c>
    </row>
    <row r="6" spans="1:23" ht="14.1" customHeight="1">
      <c r="A6" s="94">
        <v>1958</v>
      </c>
      <c r="B6" s="60">
        <v>65</v>
      </c>
      <c r="C6" s="45">
        <f t="shared" ref="C6:C37" si="0">SUM(B6/T6)*1000</f>
        <v>16.376921138825903</v>
      </c>
      <c r="D6" s="44">
        <v>35</v>
      </c>
      <c r="E6" s="45">
        <f t="shared" ref="E6:E37" si="1">SUM(D6/T6)*1000</f>
        <v>8.8183421516754841</v>
      </c>
      <c r="F6" s="46">
        <f>SUM(B6-D6)</f>
        <v>30</v>
      </c>
      <c r="G6" s="61">
        <f t="shared" ref="G6:G37" si="2">SUM(F6/T6)*1000</f>
        <v>7.5585789871504163</v>
      </c>
      <c r="H6" s="60">
        <v>114</v>
      </c>
      <c r="I6" s="44"/>
      <c r="J6" s="44">
        <v>184</v>
      </c>
      <c r="K6" s="44"/>
      <c r="L6" s="46">
        <f>SUM(H6-J6)</f>
        <v>-70</v>
      </c>
      <c r="M6" s="77">
        <f>SUM(L6/T6)*1000</f>
        <v>-17.636684303350968</v>
      </c>
      <c r="N6" s="80">
        <v>-40</v>
      </c>
      <c r="O6" s="61">
        <f>SUM(N6/T6)*1000</f>
        <v>-10.078105316200554</v>
      </c>
      <c r="P6" s="84">
        <v>-40</v>
      </c>
      <c r="Q6" s="87">
        <v>1913</v>
      </c>
      <c r="R6" s="47">
        <v>2056</v>
      </c>
      <c r="S6" s="88">
        <f>SUM(Q6:R6)</f>
        <v>3969</v>
      </c>
      <c r="T6" s="95">
        <v>3969</v>
      </c>
    </row>
    <row r="7" spans="1:23" ht="14.1" customHeight="1">
      <c r="A7" s="94">
        <v>1959</v>
      </c>
      <c r="B7" s="60">
        <v>75</v>
      </c>
      <c r="C7" s="45">
        <f t="shared" si="0"/>
        <v>18.818216033120059</v>
      </c>
      <c r="D7" s="44">
        <v>35</v>
      </c>
      <c r="E7" s="45">
        <f t="shared" si="1"/>
        <v>8.7818341487893612</v>
      </c>
      <c r="F7" s="46">
        <f t="shared" ref="F7:F63" si="3">SUM(B7-D7)</f>
        <v>40</v>
      </c>
      <c r="G7" s="61">
        <f t="shared" si="2"/>
        <v>10.0363818843307</v>
      </c>
      <c r="H7" s="60">
        <v>150</v>
      </c>
      <c r="I7" s="44">
        <v>5</v>
      </c>
      <c r="J7" s="44">
        <v>157</v>
      </c>
      <c r="K7" s="44">
        <v>5</v>
      </c>
      <c r="L7" s="46">
        <f t="shared" ref="L7:L63" si="4">SUM(H7-J7)</f>
        <v>-7</v>
      </c>
      <c r="M7" s="77">
        <f>SUM(L7/T7)*1000</f>
        <v>-1.7563668297578723</v>
      </c>
      <c r="N7" s="80">
        <f>SUM(F7+L7)</f>
        <v>33</v>
      </c>
      <c r="O7" s="61">
        <f t="shared" ref="O7:O63" si="5">SUM(N7/T7)*1000</f>
        <v>8.2800150545728268</v>
      </c>
      <c r="P7" s="84">
        <f>SUM(S7-S6)</f>
        <v>33</v>
      </c>
      <c r="Q7" s="87">
        <v>1933</v>
      </c>
      <c r="R7" s="47">
        <v>2069</v>
      </c>
      <c r="S7" s="88">
        <f t="shared" ref="S7:S8" si="6">SUM(Q7:R7)</f>
        <v>4002</v>
      </c>
      <c r="T7" s="95">
        <f>SUM(S6+S7)/2</f>
        <v>3985.5</v>
      </c>
    </row>
    <row r="8" spans="1:23" ht="14.1" customHeight="1">
      <c r="A8" s="94">
        <v>1960</v>
      </c>
      <c r="B8" s="60">
        <v>106</v>
      </c>
      <c r="C8" s="45">
        <f t="shared" si="0"/>
        <v>26.400996264009962</v>
      </c>
      <c r="D8" s="44">
        <v>30</v>
      </c>
      <c r="E8" s="45">
        <f t="shared" si="1"/>
        <v>7.4719800747198013</v>
      </c>
      <c r="F8" s="46">
        <f t="shared" si="3"/>
        <v>76</v>
      </c>
      <c r="G8" s="61">
        <f t="shared" si="2"/>
        <v>18.929016189290163</v>
      </c>
      <c r="H8" s="60">
        <v>108</v>
      </c>
      <c r="I8" s="44">
        <v>3</v>
      </c>
      <c r="J8" s="44">
        <v>158</v>
      </c>
      <c r="K8" s="44"/>
      <c r="L8" s="46">
        <f t="shared" si="4"/>
        <v>-50</v>
      </c>
      <c r="M8" s="77">
        <f t="shared" ref="M8:M63" si="7">SUM(L8/T8)*1000</f>
        <v>-12.453300124533001</v>
      </c>
      <c r="N8" s="80">
        <f t="shared" ref="N8:N63" si="8">SUM(F8+L8)</f>
        <v>26</v>
      </c>
      <c r="O8" s="61">
        <f t="shared" si="5"/>
        <v>6.4757160647571608</v>
      </c>
      <c r="P8" s="84">
        <f t="shared" ref="P8:P63" si="9">SUM(S8-S7)</f>
        <v>26</v>
      </c>
      <c r="Q8" s="87">
        <v>1938</v>
      </c>
      <c r="R8" s="47">
        <v>2090</v>
      </c>
      <c r="S8" s="88">
        <f t="shared" si="6"/>
        <v>4028</v>
      </c>
      <c r="T8" s="95">
        <f t="shared" ref="T8:T63" si="10">SUM(S7+S8)/2</f>
        <v>4015</v>
      </c>
    </row>
    <row r="9" spans="1:23" ht="14.1" customHeight="1">
      <c r="A9" s="94" t="s">
        <v>30</v>
      </c>
      <c r="B9" s="62">
        <v>75</v>
      </c>
      <c r="C9" s="45">
        <f t="shared" si="0"/>
        <v>18.83002761737384</v>
      </c>
      <c r="D9" s="48">
        <v>42</v>
      </c>
      <c r="E9" s="45">
        <f t="shared" si="1"/>
        <v>10.54481546572935</v>
      </c>
      <c r="F9" s="49">
        <f t="shared" si="3"/>
        <v>33</v>
      </c>
      <c r="G9" s="61">
        <f t="shared" si="2"/>
        <v>8.2852121516444885</v>
      </c>
      <c r="H9" s="73"/>
      <c r="I9" s="52"/>
      <c r="J9" s="52"/>
      <c r="K9" s="52"/>
      <c r="L9" s="53"/>
      <c r="M9" s="78"/>
      <c r="N9" s="81"/>
      <c r="O9" s="74"/>
      <c r="P9" s="84">
        <f t="shared" si="9"/>
        <v>-90</v>
      </c>
      <c r="Q9" s="89"/>
      <c r="R9" s="54"/>
      <c r="S9" s="88">
        <v>3938</v>
      </c>
      <c r="T9" s="95">
        <f t="shared" si="10"/>
        <v>3983</v>
      </c>
    </row>
    <row r="10" spans="1:23" ht="14.1" customHeight="1">
      <c r="A10" s="94">
        <v>1962</v>
      </c>
      <c r="B10" s="60">
        <v>104</v>
      </c>
      <c r="C10" s="45">
        <f t="shared" si="0"/>
        <v>26.17339876683025</v>
      </c>
      <c r="D10" s="44">
        <v>40</v>
      </c>
      <c r="E10" s="45">
        <f t="shared" si="1"/>
        <v>10.06669183339625</v>
      </c>
      <c r="F10" s="46">
        <f t="shared" si="3"/>
        <v>64</v>
      </c>
      <c r="G10" s="61">
        <f t="shared" si="2"/>
        <v>16.106706933433998</v>
      </c>
      <c r="H10" s="60">
        <v>165</v>
      </c>
      <c r="I10" s="44">
        <v>8</v>
      </c>
      <c r="J10" s="44">
        <v>158</v>
      </c>
      <c r="K10" s="44">
        <v>6</v>
      </c>
      <c r="L10" s="46">
        <f t="shared" si="4"/>
        <v>7</v>
      </c>
      <c r="M10" s="77">
        <f t="shared" si="7"/>
        <v>1.7616710708443439</v>
      </c>
      <c r="N10" s="80">
        <f t="shared" si="8"/>
        <v>71</v>
      </c>
      <c r="O10" s="61">
        <f t="shared" si="5"/>
        <v>17.868378004278341</v>
      </c>
      <c r="P10" s="84">
        <f t="shared" si="9"/>
        <v>71</v>
      </c>
      <c r="Q10" s="87">
        <v>1969</v>
      </c>
      <c r="R10" s="47">
        <v>2040</v>
      </c>
      <c r="S10" s="88">
        <f>SUM(Q10:R10)</f>
        <v>4009</v>
      </c>
      <c r="T10" s="95">
        <f t="shared" si="10"/>
        <v>3973.5</v>
      </c>
    </row>
    <row r="11" spans="1:23" ht="14.1" customHeight="1">
      <c r="A11" s="94">
        <v>1963</v>
      </c>
      <c r="B11" s="60">
        <v>102</v>
      </c>
      <c r="C11" s="45">
        <f t="shared" si="0"/>
        <v>25.275678354602899</v>
      </c>
      <c r="D11" s="44">
        <v>34</v>
      </c>
      <c r="E11" s="45">
        <f t="shared" si="1"/>
        <v>8.4252261182009658</v>
      </c>
      <c r="F11" s="46">
        <f t="shared" si="3"/>
        <v>68</v>
      </c>
      <c r="G11" s="61">
        <f t="shared" si="2"/>
        <v>16.850452236401932</v>
      </c>
      <c r="H11" s="60">
        <v>212</v>
      </c>
      <c r="I11" s="44"/>
      <c r="J11" s="44">
        <v>227</v>
      </c>
      <c r="K11" s="44"/>
      <c r="L11" s="46">
        <f t="shared" si="4"/>
        <v>-15</v>
      </c>
      <c r="M11" s="77">
        <f t="shared" si="7"/>
        <v>-3.7170115227357208</v>
      </c>
      <c r="N11" s="80">
        <f t="shared" si="8"/>
        <v>53</v>
      </c>
      <c r="O11" s="61">
        <f t="shared" si="5"/>
        <v>13.133440713666213</v>
      </c>
      <c r="P11" s="84">
        <f t="shared" si="9"/>
        <v>53</v>
      </c>
      <c r="Q11" s="87">
        <v>2004</v>
      </c>
      <c r="R11" s="47">
        <v>2058</v>
      </c>
      <c r="S11" s="88">
        <f t="shared" ref="S11:S18" si="11">SUM(Q11:R11)</f>
        <v>4062</v>
      </c>
      <c r="T11" s="95">
        <f t="shared" si="10"/>
        <v>4035.5</v>
      </c>
    </row>
    <row r="12" spans="1:23" ht="14.1" customHeight="1">
      <c r="A12" s="94">
        <v>1964</v>
      </c>
      <c r="B12" s="60">
        <v>94</v>
      </c>
      <c r="C12" s="45">
        <f t="shared" si="0"/>
        <v>23.129921259842519</v>
      </c>
      <c r="D12" s="44">
        <v>34</v>
      </c>
      <c r="E12" s="45">
        <f t="shared" si="1"/>
        <v>8.3661417322834648</v>
      </c>
      <c r="F12" s="46">
        <f t="shared" si="3"/>
        <v>60</v>
      </c>
      <c r="G12" s="61">
        <f t="shared" si="2"/>
        <v>14.763779527559056</v>
      </c>
      <c r="H12" s="60">
        <v>154</v>
      </c>
      <c r="I12" s="44">
        <v>1</v>
      </c>
      <c r="J12" s="44">
        <v>210</v>
      </c>
      <c r="K12" s="44"/>
      <c r="L12" s="46">
        <f t="shared" si="4"/>
        <v>-56</v>
      </c>
      <c r="M12" s="77">
        <f t="shared" si="7"/>
        <v>-13.779527559055119</v>
      </c>
      <c r="N12" s="80">
        <f t="shared" si="8"/>
        <v>4</v>
      </c>
      <c r="O12" s="61">
        <f t="shared" si="5"/>
        <v>0.98425196850393704</v>
      </c>
      <c r="P12" s="84">
        <f t="shared" si="9"/>
        <v>4</v>
      </c>
      <c r="Q12" s="87">
        <v>1996</v>
      </c>
      <c r="R12" s="47">
        <v>2070</v>
      </c>
      <c r="S12" s="88">
        <f t="shared" si="11"/>
        <v>4066</v>
      </c>
      <c r="T12" s="95">
        <f t="shared" si="10"/>
        <v>4064</v>
      </c>
    </row>
    <row r="13" spans="1:23" ht="14.1" customHeight="1">
      <c r="A13" s="94">
        <v>1965</v>
      </c>
      <c r="B13" s="60">
        <v>78</v>
      </c>
      <c r="C13" s="45">
        <f t="shared" si="0"/>
        <v>19.162265078000246</v>
      </c>
      <c r="D13" s="44">
        <v>42</v>
      </c>
      <c r="E13" s="45">
        <f t="shared" si="1"/>
        <v>10.318142734307825</v>
      </c>
      <c r="F13" s="46">
        <f t="shared" si="3"/>
        <v>36</v>
      </c>
      <c r="G13" s="61">
        <f t="shared" si="2"/>
        <v>8.8441223436924208</v>
      </c>
      <c r="H13" s="60">
        <v>143</v>
      </c>
      <c r="I13" s="44"/>
      <c r="J13" s="44">
        <v>170</v>
      </c>
      <c r="K13" s="44"/>
      <c r="L13" s="46">
        <f t="shared" si="4"/>
        <v>-27</v>
      </c>
      <c r="M13" s="77">
        <f t="shared" si="7"/>
        <v>-6.633091757769316</v>
      </c>
      <c r="N13" s="80">
        <f t="shared" si="8"/>
        <v>9</v>
      </c>
      <c r="O13" s="61">
        <f t="shared" si="5"/>
        <v>2.2110305859231052</v>
      </c>
      <c r="P13" s="84">
        <f t="shared" si="9"/>
        <v>9</v>
      </c>
      <c r="Q13" s="87">
        <v>2011</v>
      </c>
      <c r="R13" s="47">
        <v>2064</v>
      </c>
      <c r="S13" s="88">
        <f t="shared" si="11"/>
        <v>4075</v>
      </c>
      <c r="T13" s="95">
        <f t="shared" si="10"/>
        <v>4070.5</v>
      </c>
    </row>
    <row r="14" spans="1:23" ht="14.1" customHeight="1">
      <c r="A14" s="94">
        <v>1966</v>
      </c>
      <c r="B14" s="60">
        <v>102</v>
      </c>
      <c r="C14" s="45">
        <f t="shared" si="0"/>
        <v>25.079911482665356</v>
      </c>
      <c r="D14" s="44">
        <v>46</v>
      </c>
      <c r="E14" s="45">
        <f t="shared" si="1"/>
        <v>11.310548315711827</v>
      </c>
      <c r="F14" s="46">
        <f t="shared" si="3"/>
        <v>56</v>
      </c>
      <c r="G14" s="61">
        <f t="shared" si="2"/>
        <v>13.769363166953529</v>
      </c>
      <c r="H14" s="60">
        <v>113</v>
      </c>
      <c r="I14" s="44">
        <v>1</v>
      </c>
      <c r="J14" s="44">
        <v>185</v>
      </c>
      <c r="K14" s="44"/>
      <c r="L14" s="46">
        <f t="shared" si="4"/>
        <v>-72</v>
      </c>
      <c r="M14" s="77">
        <f t="shared" si="7"/>
        <v>-17.703466928940252</v>
      </c>
      <c r="N14" s="80">
        <f t="shared" si="8"/>
        <v>-16</v>
      </c>
      <c r="O14" s="61">
        <f t="shared" si="5"/>
        <v>-3.9341037619867225</v>
      </c>
      <c r="P14" s="84">
        <f t="shared" si="9"/>
        <v>-16</v>
      </c>
      <c r="Q14" s="87">
        <v>2011</v>
      </c>
      <c r="R14" s="47">
        <v>2048</v>
      </c>
      <c r="S14" s="88">
        <f t="shared" si="11"/>
        <v>4059</v>
      </c>
      <c r="T14" s="95">
        <f t="shared" si="10"/>
        <v>4067</v>
      </c>
    </row>
    <row r="15" spans="1:23" ht="14.1" customHeight="1">
      <c r="A15" s="94">
        <v>1967</v>
      </c>
      <c r="B15" s="60">
        <v>86</v>
      </c>
      <c r="C15" s="45">
        <f t="shared" si="0"/>
        <v>21.151008362026559</v>
      </c>
      <c r="D15" s="44">
        <v>45</v>
      </c>
      <c r="E15" s="45">
        <f t="shared" si="1"/>
        <v>11.067388096409248</v>
      </c>
      <c r="F15" s="46">
        <f t="shared" si="3"/>
        <v>41</v>
      </c>
      <c r="G15" s="61">
        <f t="shared" si="2"/>
        <v>10.083620265617315</v>
      </c>
      <c r="H15" s="60">
        <v>141</v>
      </c>
      <c r="I15" s="44">
        <v>5</v>
      </c>
      <c r="J15" s="44">
        <v>168</v>
      </c>
      <c r="K15" s="44">
        <v>34</v>
      </c>
      <c r="L15" s="46">
        <f t="shared" si="4"/>
        <v>-27</v>
      </c>
      <c r="M15" s="77">
        <f t="shared" si="7"/>
        <v>-6.6404328578455489</v>
      </c>
      <c r="N15" s="80">
        <f t="shared" si="8"/>
        <v>14</v>
      </c>
      <c r="O15" s="61">
        <f t="shared" si="5"/>
        <v>3.4431874077717657</v>
      </c>
      <c r="P15" s="84">
        <f t="shared" si="9"/>
        <v>14</v>
      </c>
      <c r="Q15" s="87">
        <v>2030</v>
      </c>
      <c r="R15" s="47">
        <v>2043</v>
      </c>
      <c r="S15" s="88">
        <f t="shared" si="11"/>
        <v>4073</v>
      </c>
      <c r="T15" s="95">
        <f t="shared" si="10"/>
        <v>4066</v>
      </c>
    </row>
    <row r="16" spans="1:23" ht="14.1" customHeight="1">
      <c r="A16" s="94">
        <v>1968</v>
      </c>
      <c r="B16" s="60">
        <v>79</v>
      </c>
      <c r="C16" s="45">
        <f t="shared" si="0"/>
        <v>19.362745098039216</v>
      </c>
      <c r="D16" s="44">
        <v>58</v>
      </c>
      <c r="E16" s="45">
        <f t="shared" si="1"/>
        <v>14.215686274509803</v>
      </c>
      <c r="F16" s="46">
        <f t="shared" si="3"/>
        <v>21</v>
      </c>
      <c r="G16" s="61">
        <f t="shared" si="2"/>
        <v>5.1470588235294121</v>
      </c>
      <c r="H16" s="60">
        <v>137</v>
      </c>
      <c r="I16" s="44">
        <v>1</v>
      </c>
      <c r="J16" s="44">
        <v>144</v>
      </c>
      <c r="K16" s="44">
        <v>5</v>
      </c>
      <c r="L16" s="46">
        <f t="shared" si="4"/>
        <v>-7</v>
      </c>
      <c r="M16" s="77">
        <f t="shared" si="7"/>
        <v>-1.7156862745098038</v>
      </c>
      <c r="N16" s="80">
        <f t="shared" si="8"/>
        <v>14</v>
      </c>
      <c r="O16" s="61">
        <f t="shared" si="5"/>
        <v>3.4313725490196076</v>
      </c>
      <c r="P16" s="84">
        <f t="shared" si="9"/>
        <v>14</v>
      </c>
      <c r="Q16" s="87">
        <v>2031</v>
      </c>
      <c r="R16" s="47">
        <v>2056</v>
      </c>
      <c r="S16" s="88">
        <f t="shared" si="11"/>
        <v>4087</v>
      </c>
      <c r="T16" s="95">
        <f t="shared" si="10"/>
        <v>4080</v>
      </c>
    </row>
    <row r="17" spans="1:20" ht="14.1" customHeight="1">
      <c r="A17" s="94">
        <v>1969</v>
      </c>
      <c r="B17" s="60">
        <v>71</v>
      </c>
      <c r="C17" s="45">
        <f t="shared" si="0"/>
        <v>17.300194931773877</v>
      </c>
      <c r="D17" s="44">
        <v>32</v>
      </c>
      <c r="E17" s="45">
        <f t="shared" si="1"/>
        <v>7.7972709551656916</v>
      </c>
      <c r="F17" s="46">
        <f t="shared" si="3"/>
        <v>39</v>
      </c>
      <c r="G17" s="61">
        <f t="shared" si="2"/>
        <v>9.5029239766081872</v>
      </c>
      <c r="H17" s="60">
        <v>118</v>
      </c>
      <c r="I17" s="44">
        <v>6</v>
      </c>
      <c r="J17" s="44">
        <v>123</v>
      </c>
      <c r="K17" s="44">
        <v>8</v>
      </c>
      <c r="L17" s="46">
        <f t="shared" si="4"/>
        <v>-5</v>
      </c>
      <c r="M17" s="77">
        <f t="shared" si="7"/>
        <v>-1.2183235867446394</v>
      </c>
      <c r="N17" s="80">
        <f t="shared" si="8"/>
        <v>34</v>
      </c>
      <c r="O17" s="61">
        <f t="shared" si="5"/>
        <v>8.284600389863547</v>
      </c>
      <c r="P17" s="84">
        <f t="shared" si="9"/>
        <v>34</v>
      </c>
      <c r="Q17" s="87">
        <v>2048</v>
      </c>
      <c r="R17" s="47">
        <v>2073</v>
      </c>
      <c r="S17" s="88">
        <f t="shared" si="11"/>
        <v>4121</v>
      </c>
      <c r="T17" s="95">
        <f t="shared" si="10"/>
        <v>4104</v>
      </c>
    </row>
    <row r="18" spans="1:20" ht="14.1" customHeight="1">
      <c r="A18" s="94">
        <v>1970</v>
      </c>
      <c r="B18" s="60">
        <v>82</v>
      </c>
      <c r="C18" s="45">
        <f t="shared" si="0"/>
        <v>19.912578921806702</v>
      </c>
      <c r="D18" s="44">
        <v>40</v>
      </c>
      <c r="E18" s="45">
        <f t="shared" si="1"/>
        <v>9.7134531325886346</v>
      </c>
      <c r="F18" s="46">
        <f t="shared" si="3"/>
        <v>42</v>
      </c>
      <c r="G18" s="61">
        <f t="shared" si="2"/>
        <v>10.199125789218067</v>
      </c>
      <c r="H18" s="60">
        <v>109</v>
      </c>
      <c r="I18" s="44">
        <v>14</v>
      </c>
      <c r="J18" s="44">
        <v>157</v>
      </c>
      <c r="K18" s="44"/>
      <c r="L18" s="46">
        <f t="shared" si="4"/>
        <v>-48</v>
      </c>
      <c r="M18" s="77">
        <f t="shared" si="7"/>
        <v>-11.656143759106362</v>
      </c>
      <c r="N18" s="80">
        <f t="shared" si="8"/>
        <v>-6</v>
      </c>
      <c r="O18" s="61">
        <f t="shared" si="5"/>
        <v>-1.4570179698882952</v>
      </c>
      <c r="P18" s="84">
        <f t="shared" si="9"/>
        <v>-6</v>
      </c>
      <c r="Q18" s="87">
        <v>2043</v>
      </c>
      <c r="R18" s="47">
        <v>2072</v>
      </c>
      <c r="S18" s="88">
        <f t="shared" si="11"/>
        <v>4115</v>
      </c>
      <c r="T18" s="95">
        <f t="shared" si="10"/>
        <v>4118</v>
      </c>
    </row>
    <row r="19" spans="1:20" ht="14.1" customHeight="1">
      <c r="A19" s="94" t="s">
        <v>33</v>
      </c>
      <c r="B19" s="60">
        <v>92</v>
      </c>
      <c r="C19" s="45">
        <f t="shared" si="0"/>
        <v>22.526934378060723</v>
      </c>
      <c r="D19" s="44">
        <v>45</v>
      </c>
      <c r="E19" s="45">
        <f t="shared" si="1"/>
        <v>11.018609206660138</v>
      </c>
      <c r="F19" s="46">
        <f t="shared" si="3"/>
        <v>47</v>
      </c>
      <c r="G19" s="61">
        <f t="shared" si="2"/>
        <v>11.508325171400587</v>
      </c>
      <c r="H19" s="60">
        <v>162</v>
      </c>
      <c r="I19" s="44">
        <v>9</v>
      </c>
      <c r="J19" s="44">
        <v>126</v>
      </c>
      <c r="K19" s="44"/>
      <c r="L19" s="46">
        <f t="shared" si="4"/>
        <v>36</v>
      </c>
      <c r="M19" s="77">
        <f t="shared" si="7"/>
        <v>8.8148873653281097</v>
      </c>
      <c r="N19" s="80">
        <f t="shared" si="8"/>
        <v>83</v>
      </c>
      <c r="O19" s="61">
        <f t="shared" si="5"/>
        <v>20.323212536728697</v>
      </c>
      <c r="P19" s="84">
        <f t="shared" si="9"/>
        <v>-62</v>
      </c>
      <c r="Q19" s="90"/>
      <c r="R19" s="55"/>
      <c r="S19" s="88">
        <v>4053</v>
      </c>
      <c r="T19" s="95">
        <f t="shared" si="10"/>
        <v>4084</v>
      </c>
    </row>
    <row r="20" spans="1:20" ht="14.1" customHeight="1">
      <c r="A20" s="94">
        <v>1972</v>
      </c>
      <c r="B20" s="60">
        <v>80</v>
      </c>
      <c r="C20" s="45">
        <f t="shared" si="0"/>
        <v>19.598236158745713</v>
      </c>
      <c r="D20" s="44">
        <v>45</v>
      </c>
      <c r="E20" s="45">
        <f t="shared" si="1"/>
        <v>11.024007839294462</v>
      </c>
      <c r="F20" s="46">
        <f t="shared" si="3"/>
        <v>35</v>
      </c>
      <c r="G20" s="61">
        <f t="shared" si="2"/>
        <v>8.5742283194512492</v>
      </c>
      <c r="H20" s="60">
        <v>197</v>
      </c>
      <c r="I20" s="44">
        <v>0</v>
      </c>
      <c r="J20" s="44">
        <v>174</v>
      </c>
      <c r="K20" s="44">
        <v>3</v>
      </c>
      <c r="L20" s="46">
        <f t="shared" si="4"/>
        <v>23</v>
      </c>
      <c r="M20" s="77">
        <f t="shared" si="7"/>
        <v>5.6344928956393918</v>
      </c>
      <c r="N20" s="80">
        <f t="shared" si="8"/>
        <v>58</v>
      </c>
      <c r="O20" s="61">
        <f t="shared" si="5"/>
        <v>14.208721215090643</v>
      </c>
      <c r="P20" s="84">
        <f t="shared" si="9"/>
        <v>58</v>
      </c>
      <c r="Q20" s="90"/>
      <c r="R20" s="55"/>
      <c r="S20" s="88">
        <v>4111</v>
      </c>
      <c r="T20" s="95">
        <f t="shared" si="10"/>
        <v>4082</v>
      </c>
    </row>
    <row r="21" spans="1:20" ht="14.1" customHeight="1">
      <c r="A21" s="94">
        <v>1973</v>
      </c>
      <c r="B21" s="60">
        <v>76</v>
      </c>
      <c r="C21" s="45">
        <f t="shared" si="0"/>
        <v>18.439888390149218</v>
      </c>
      <c r="D21" s="44">
        <v>47</v>
      </c>
      <c r="E21" s="45">
        <f t="shared" si="1"/>
        <v>11.403615188644912</v>
      </c>
      <c r="F21" s="46">
        <f t="shared" si="3"/>
        <v>29</v>
      </c>
      <c r="G21" s="61">
        <f t="shared" si="2"/>
        <v>7.0362732015043061</v>
      </c>
      <c r="H21" s="60">
        <v>144</v>
      </c>
      <c r="I21" s="44">
        <v>4</v>
      </c>
      <c r="J21" s="44">
        <v>152</v>
      </c>
      <c r="K21" s="44">
        <v>2</v>
      </c>
      <c r="L21" s="46">
        <f t="shared" si="4"/>
        <v>-8</v>
      </c>
      <c r="M21" s="77">
        <f t="shared" si="7"/>
        <v>-1.9410408831736017</v>
      </c>
      <c r="N21" s="80">
        <f t="shared" si="8"/>
        <v>21</v>
      </c>
      <c r="O21" s="61">
        <f t="shared" si="5"/>
        <v>5.0952323183307042</v>
      </c>
      <c r="P21" s="84">
        <f t="shared" si="9"/>
        <v>21</v>
      </c>
      <c r="Q21" s="87">
        <v>2057</v>
      </c>
      <c r="R21" s="47">
        <v>2075</v>
      </c>
      <c r="S21" s="88">
        <f t="shared" ref="S21:S63" si="12">SUM(Q21:R21)</f>
        <v>4132</v>
      </c>
      <c r="T21" s="95">
        <f t="shared" si="10"/>
        <v>4121.5</v>
      </c>
    </row>
    <row r="22" spans="1:20" ht="14.1" customHeight="1">
      <c r="A22" s="94">
        <v>1974</v>
      </c>
      <c r="B22" s="60">
        <v>80</v>
      </c>
      <c r="C22" s="45">
        <f t="shared" si="0"/>
        <v>19.242333132892362</v>
      </c>
      <c r="D22" s="44">
        <v>36</v>
      </c>
      <c r="E22" s="45">
        <f t="shared" si="1"/>
        <v>8.6590499098015634</v>
      </c>
      <c r="F22" s="46">
        <f t="shared" si="3"/>
        <v>44</v>
      </c>
      <c r="G22" s="61">
        <f t="shared" si="2"/>
        <v>10.583283223090801</v>
      </c>
      <c r="H22" s="60">
        <v>156</v>
      </c>
      <c r="I22" s="44">
        <v>3</v>
      </c>
      <c r="J22" s="44">
        <v>149</v>
      </c>
      <c r="K22" s="44">
        <v>0</v>
      </c>
      <c r="L22" s="46">
        <f t="shared" si="4"/>
        <v>7</v>
      </c>
      <c r="M22" s="77">
        <f t="shared" si="7"/>
        <v>1.6837041491280818</v>
      </c>
      <c r="N22" s="80">
        <f t="shared" si="8"/>
        <v>51</v>
      </c>
      <c r="O22" s="61">
        <f t="shared" si="5"/>
        <v>12.26698737221888</v>
      </c>
      <c r="P22" s="84">
        <f t="shared" si="9"/>
        <v>51</v>
      </c>
      <c r="Q22" s="87">
        <v>2092</v>
      </c>
      <c r="R22" s="47">
        <v>2091</v>
      </c>
      <c r="S22" s="88">
        <f t="shared" si="12"/>
        <v>4183</v>
      </c>
      <c r="T22" s="95">
        <f t="shared" si="10"/>
        <v>4157.5</v>
      </c>
    </row>
    <row r="23" spans="1:20" ht="14.1" customHeight="1">
      <c r="A23" s="94">
        <v>1975</v>
      </c>
      <c r="B23" s="60">
        <v>43</v>
      </c>
      <c r="C23" s="45">
        <f t="shared" si="0"/>
        <v>10.190780898210688</v>
      </c>
      <c r="D23" s="44">
        <v>45</v>
      </c>
      <c r="E23" s="45">
        <f t="shared" si="1"/>
        <v>10.66477070742979</v>
      </c>
      <c r="F23" s="46">
        <f t="shared" si="3"/>
        <v>-2</v>
      </c>
      <c r="G23" s="61">
        <f t="shared" si="2"/>
        <v>-0.47398980921910178</v>
      </c>
      <c r="H23" s="60">
        <v>189</v>
      </c>
      <c r="I23" s="44">
        <v>34</v>
      </c>
      <c r="J23" s="44">
        <v>114</v>
      </c>
      <c r="K23" s="44">
        <v>0</v>
      </c>
      <c r="L23" s="46">
        <f t="shared" si="4"/>
        <v>75</v>
      </c>
      <c r="M23" s="77">
        <f t="shared" si="7"/>
        <v>17.774617845716318</v>
      </c>
      <c r="N23" s="80">
        <f t="shared" si="8"/>
        <v>73</v>
      </c>
      <c r="O23" s="61">
        <f t="shared" si="5"/>
        <v>17.300628036497216</v>
      </c>
      <c r="P23" s="84">
        <f t="shared" si="9"/>
        <v>73</v>
      </c>
      <c r="Q23" s="87">
        <v>2114</v>
      </c>
      <c r="R23" s="47">
        <v>2142</v>
      </c>
      <c r="S23" s="88">
        <f t="shared" si="12"/>
        <v>4256</v>
      </c>
      <c r="T23" s="95">
        <f t="shared" si="10"/>
        <v>4219.5</v>
      </c>
    </row>
    <row r="24" spans="1:20" ht="14.1" customHeight="1">
      <c r="A24" s="94">
        <v>1976</v>
      </c>
      <c r="B24" s="60">
        <v>74</v>
      </c>
      <c r="C24" s="45">
        <f t="shared" si="0"/>
        <v>17.305893358278762</v>
      </c>
      <c r="D24" s="44">
        <v>47</v>
      </c>
      <c r="E24" s="45">
        <f t="shared" si="1"/>
        <v>10.991580916744622</v>
      </c>
      <c r="F24" s="46">
        <f t="shared" si="3"/>
        <v>27</v>
      </c>
      <c r="G24" s="61">
        <f t="shared" si="2"/>
        <v>6.3143124415341445</v>
      </c>
      <c r="H24" s="60">
        <v>158</v>
      </c>
      <c r="I24" s="44">
        <v>0</v>
      </c>
      <c r="J24" s="44">
        <v>145</v>
      </c>
      <c r="K24" s="44">
        <v>0</v>
      </c>
      <c r="L24" s="46">
        <f t="shared" si="4"/>
        <v>13</v>
      </c>
      <c r="M24" s="77">
        <f t="shared" si="7"/>
        <v>3.0402245088868103</v>
      </c>
      <c r="N24" s="80">
        <f t="shared" si="8"/>
        <v>40</v>
      </c>
      <c r="O24" s="61">
        <f t="shared" si="5"/>
        <v>9.3545369504209539</v>
      </c>
      <c r="P24" s="84">
        <f t="shared" si="9"/>
        <v>40</v>
      </c>
      <c r="Q24" s="87">
        <v>2119</v>
      </c>
      <c r="R24" s="47">
        <v>2177</v>
      </c>
      <c r="S24" s="88">
        <f t="shared" si="12"/>
        <v>4296</v>
      </c>
      <c r="T24" s="95">
        <f t="shared" si="10"/>
        <v>4276</v>
      </c>
    </row>
    <row r="25" spans="1:20" ht="14.1" customHeight="1">
      <c r="A25" s="94">
        <v>1977</v>
      </c>
      <c r="B25" s="60">
        <v>72</v>
      </c>
      <c r="C25" s="45">
        <f t="shared" si="0"/>
        <v>16.597510373443985</v>
      </c>
      <c r="D25" s="44">
        <v>54</v>
      </c>
      <c r="E25" s="45">
        <f t="shared" si="1"/>
        <v>12.448132780082986</v>
      </c>
      <c r="F25" s="46">
        <f t="shared" si="3"/>
        <v>18</v>
      </c>
      <c r="G25" s="61">
        <f t="shared" si="2"/>
        <v>4.1493775933609962</v>
      </c>
      <c r="H25" s="60">
        <v>167</v>
      </c>
      <c r="I25" s="44">
        <v>1</v>
      </c>
      <c r="J25" s="44">
        <v>101</v>
      </c>
      <c r="K25" s="44">
        <v>0</v>
      </c>
      <c r="L25" s="46">
        <f t="shared" si="4"/>
        <v>66</v>
      </c>
      <c r="M25" s="77">
        <f t="shared" si="7"/>
        <v>15.214384508990317</v>
      </c>
      <c r="N25" s="80">
        <f t="shared" si="8"/>
        <v>84</v>
      </c>
      <c r="O25" s="61">
        <f t="shared" si="5"/>
        <v>19.363762102351316</v>
      </c>
      <c r="P25" s="84">
        <f t="shared" si="9"/>
        <v>84</v>
      </c>
      <c r="Q25" s="87">
        <v>2151</v>
      </c>
      <c r="R25" s="47">
        <v>2229</v>
      </c>
      <c r="S25" s="88">
        <f t="shared" si="12"/>
        <v>4380</v>
      </c>
      <c r="T25" s="95">
        <f t="shared" si="10"/>
        <v>4338</v>
      </c>
    </row>
    <row r="26" spans="1:20" ht="14.1" customHeight="1">
      <c r="A26" s="94">
        <v>1978</v>
      </c>
      <c r="B26" s="60">
        <v>84</v>
      </c>
      <c r="C26" s="45">
        <f t="shared" si="0"/>
        <v>19.026047565118915</v>
      </c>
      <c r="D26" s="44">
        <v>49</v>
      </c>
      <c r="E26" s="45">
        <f t="shared" si="1"/>
        <v>11.098527746319366</v>
      </c>
      <c r="F26" s="46">
        <f t="shared" si="3"/>
        <v>35</v>
      </c>
      <c r="G26" s="61">
        <f t="shared" si="2"/>
        <v>7.9275198187995466</v>
      </c>
      <c r="H26" s="60">
        <v>156</v>
      </c>
      <c r="I26" s="44">
        <v>3</v>
      </c>
      <c r="J26" s="44">
        <v>121</v>
      </c>
      <c r="K26" s="44">
        <v>0</v>
      </c>
      <c r="L26" s="46">
        <f t="shared" si="4"/>
        <v>35</v>
      </c>
      <c r="M26" s="77">
        <f t="shared" si="7"/>
        <v>7.9275198187995466</v>
      </c>
      <c r="N26" s="80">
        <f t="shared" si="8"/>
        <v>70</v>
      </c>
      <c r="O26" s="61">
        <f t="shared" si="5"/>
        <v>15.855039637599093</v>
      </c>
      <c r="P26" s="84">
        <f t="shared" si="9"/>
        <v>70</v>
      </c>
      <c r="Q26" s="87">
        <v>2181</v>
      </c>
      <c r="R26" s="47">
        <v>2269</v>
      </c>
      <c r="S26" s="88">
        <f t="shared" si="12"/>
        <v>4450</v>
      </c>
      <c r="T26" s="95">
        <f t="shared" si="10"/>
        <v>4415</v>
      </c>
    </row>
    <row r="27" spans="1:20" ht="14.1" customHeight="1">
      <c r="A27" s="94">
        <v>1979</v>
      </c>
      <c r="B27" s="60">
        <v>83</v>
      </c>
      <c r="C27" s="45">
        <f t="shared" si="0"/>
        <v>18.530922080821611</v>
      </c>
      <c r="D27" s="44">
        <v>47</v>
      </c>
      <c r="E27" s="45">
        <f t="shared" si="1"/>
        <v>10.493413708417057</v>
      </c>
      <c r="F27" s="46">
        <f t="shared" si="3"/>
        <v>36</v>
      </c>
      <c r="G27" s="61">
        <f t="shared" si="2"/>
        <v>8.0375083724045542</v>
      </c>
      <c r="H27" s="60">
        <v>155</v>
      </c>
      <c r="I27" s="44">
        <v>2</v>
      </c>
      <c r="J27" s="44">
        <v>133</v>
      </c>
      <c r="K27" s="44">
        <v>0</v>
      </c>
      <c r="L27" s="46">
        <f t="shared" si="4"/>
        <v>22</v>
      </c>
      <c r="M27" s="77">
        <f t="shared" si="7"/>
        <v>4.9118106720250063</v>
      </c>
      <c r="N27" s="80">
        <f t="shared" si="8"/>
        <v>58</v>
      </c>
      <c r="O27" s="61">
        <f t="shared" si="5"/>
        <v>12.94931904442956</v>
      </c>
      <c r="P27" s="84">
        <f t="shared" si="9"/>
        <v>58</v>
      </c>
      <c r="Q27" s="87">
        <v>2206</v>
      </c>
      <c r="R27" s="47">
        <v>2302</v>
      </c>
      <c r="S27" s="88">
        <f t="shared" si="12"/>
        <v>4508</v>
      </c>
      <c r="T27" s="95">
        <f t="shared" si="10"/>
        <v>4479</v>
      </c>
    </row>
    <row r="28" spans="1:20" ht="14.1" customHeight="1">
      <c r="A28" s="94">
        <v>1980</v>
      </c>
      <c r="B28" s="60">
        <v>76</v>
      </c>
      <c r="C28" s="45">
        <f t="shared" si="0"/>
        <v>16.65570896340127</v>
      </c>
      <c r="D28" s="44">
        <v>38</v>
      </c>
      <c r="E28" s="45">
        <f t="shared" si="1"/>
        <v>8.3278544817006352</v>
      </c>
      <c r="F28" s="46">
        <f t="shared" si="3"/>
        <v>38</v>
      </c>
      <c r="G28" s="61">
        <f t="shared" si="2"/>
        <v>8.3278544817006352</v>
      </c>
      <c r="H28" s="60">
        <v>256</v>
      </c>
      <c r="I28" s="44">
        <v>6</v>
      </c>
      <c r="J28" s="44">
        <v>184</v>
      </c>
      <c r="K28" s="44">
        <v>0</v>
      </c>
      <c r="L28" s="46">
        <f t="shared" si="4"/>
        <v>72</v>
      </c>
      <c r="M28" s="77">
        <f t="shared" si="7"/>
        <v>15.779092702169626</v>
      </c>
      <c r="N28" s="80">
        <f t="shared" si="8"/>
        <v>110</v>
      </c>
      <c r="O28" s="61">
        <f t="shared" si="5"/>
        <v>24.106947183870261</v>
      </c>
      <c r="P28" s="84">
        <f t="shared" si="9"/>
        <v>110</v>
      </c>
      <c r="Q28" s="87">
        <v>2262</v>
      </c>
      <c r="R28" s="47">
        <v>2356</v>
      </c>
      <c r="S28" s="88">
        <f t="shared" si="12"/>
        <v>4618</v>
      </c>
      <c r="T28" s="95">
        <f t="shared" si="10"/>
        <v>4563</v>
      </c>
    </row>
    <row r="29" spans="1:20" ht="14.1" customHeight="1">
      <c r="A29" s="94" t="s">
        <v>34</v>
      </c>
      <c r="B29" s="60">
        <v>59</v>
      </c>
      <c r="C29" s="45">
        <f t="shared" si="0"/>
        <v>12.534523050775441</v>
      </c>
      <c r="D29" s="44">
        <v>54</v>
      </c>
      <c r="E29" s="45">
        <f t="shared" si="1"/>
        <v>11.472275334608032</v>
      </c>
      <c r="F29" s="46">
        <f t="shared" si="3"/>
        <v>5</v>
      </c>
      <c r="G29" s="61">
        <f t="shared" si="2"/>
        <v>1.0622477161674102</v>
      </c>
      <c r="H29" s="60">
        <v>216</v>
      </c>
      <c r="I29" s="44">
        <v>5</v>
      </c>
      <c r="J29" s="44">
        <v>243</v>
      </c>
      <c r="K29" s="44">
        <v>5</v>
      </c>
      <c r="L29" s="46">
        <f t="shared" si="4"/>
        <v>-27</v>
      </c>
      <c r="M29" s="77">
        <f t="shared" si="7"/>
        <v>-5.7361376673040159</v>
      </c>
      <c r="N29" s="80">
        <f t="shared" si="8"/>
        <v>-22</v>
      </c>
      <c r="O29" s="61">
        <f t="shared" si="5"/>
        <v>-4.673889951136605</v>
      </c>
      <c r="P29" s="84">
        <f t="shared" si="9"/>
        <v>178</v>
      </c>
      <c r="Q29" s="87">
        <v>2362</v>
      </c>
      <c r="R29" s="47">
        <v>2434</v>
      </c>
      <c r="S29" s="88">
        <f t="shared" si="12"/>
        <v>4796</v>
      </c>
      <c r="T29" s="95">
        <f t="shared" si="10"/>
        <v>4707</v>
      </c>
    </row>
    <row r="30" spans="1:20" ht="14.1" customHeight="1">
      <c r="A30" s="94">
        <v>1982</v>
      </c>
      <c r="B30" s="60">
        <v>58</v>
      </c>
      <c r="C30" s="45">
        <f t="shared" si="0"/>
        <v>12.013256006628003</v>
      </c>
      <c r="D30" s="44">
        <v>43</v>
      </c>
      <c r="E30" s="45">
        <f t="shared" si="1"/>
        <v>8.9063794531897269</v>
      </c>
      <c r="F30" s="46">
        <f t="shared" si="3"/>
        <v>15</v>
      </c>
      <c r="G30" s="61">
        <f t="shared" si="2"/>
        <v>3.1068765534382767</v>
      </c>
      <c r="H30" s="60">
        <v>171</v>
      </c>
      <c r="I30" s="44">
        <v>6</v>
      </c>
      <c r="J30" s="44">
        <v>122</v>
      </c>
      <c r="K30" s="44">
        <v>0</v>
      </c>
      <c r="L30" s="46">
        <f t="shared" si="4"/>
        <v>49</v>
      </c>
      <c r="M30" s="77">
        <f t="shared" si="7"/>
        <v>10.149130074565038</v>
      </c>
      <c r="N30" s="80">
        <f t="shared" si="8"/>
        <v>64</v>
      </c>
      <c r="O30" s="61">
        <f t="shared" si="5"/>
        <v>13.256006628003313</v>
      </c>
      <c r="P30" s="84">
        <f t="shared" si="9"/>
        <v>64</v>
      </c>
      <c r="Q30" s="87">
        <v>2397</v>
      </c>
      <c r="R30" s="47">
        <v>2463</v>
      </c>
      <c r="S30" s="88">
        <f t="shared" si="12"/>
        <v>4860</v>
      </c>
      <c r="T30" s="95">
        <f t="shared" si="10"/>
        <v>4828</v>
      </c>
    </row>
    <row r="31" spans="1:20" ht="14.1" customHeight="1">
      <c r="A31" s="94">
        <v>1983</v>
      </c>
      <c r="B31" s="60">
        <v>89</v>
      </c>
      <c r="C31" s="45">
        <f t="shared" si="0"/>
        <v>18.179961188846903</v>
      </c>
      <c r="D31" s="44">
        <v>40</v>
      </c>
      <c r="E31" s="45">
        <f t="shared" si="1"/>
        <v>8.1707690736390557</v>
      </c>
      <c r="F31" s="46">
        <f t="shared" si="3"/>
        <v>49</v>
      </c>
      <c r="G31" s="61">
        <f t="shared" si="2"/>
        <v>10.009192115207844</v>
      </c>
      <c r="H31" s="60">
        <v>244</v>
      </c>
      <c r="I31" s="44">
        <v>0</v>
      </c>
      <c r="J31" s="44">
        <v>222</v>
      </c>
      <c r="K31" s="44">
        <v>0</v>
      </c>
      <c r="L31" s="46">
        <f t="shared" si="4"/>
        <v>22</v>
      </c>
      <c r="M31" s="77">
        <f t="shared" si="7"/>
        <v>4.4939229905014813</v>
      </c>
      <c r="N31" s="80">
        <f t="shared" si="8"/>
        <v>71</v>
      </c>
      <c r="O31" s="61">
        <f t="shared" si="5"/>
        <v>14.503115105709325</v>
      </c>
      <c r="P31" s="84">
        <f t="shared" si="9"/>
        <v>71</v>
      </c>
      <c r="Q31" s="87">
        <v>2410</v>
      </c>
      <c r="R31" s="47">
        <v>2521</v>
      </c>
      <c r="S31" s="88">
        <f t="shared" si="12"/>
        <v>4931</v>
      </c>
      <c r="T31" s="95">
        <f t="shared" si="10"/>
        <v>4895.5</v>
      </c>
    </row>
    <row r="32" spans="1:20" ht="14.1" customHeight="1">
      <c r="A32" s="94">
        <v>1984</v>
      </c>
      <c r="B32" s="60">
        <v>94</v>
      </c>
      <c r="C32" s="45">
        <f t="shared" si="0"/>
        <v>18.798120187981201</v>
      </c>
      <c r="D32" s="44">
        <v>46</v>
      </c>
      <c r="E32" s="45">
        <f t="shared" si="1"/>
        <v>9.1990800919908011</v>
      </c>
      <c r="F32" s="46">
        <f t="shared" si="3"/>
        <v>48</v>
      </c>
      <c r="G32" s="61">
        <f t="shared" si="2"/>
        <v>9.5990400959904019</v>
      </c>
      <c r="H32" s="60">
        <v>300</v>
      </c>
      <c r="I32" s="44">
        <v>0</v>
      </c>
      <c r="J32" s="44">
        <v>209</v>
      </c>
      <c r="K32" s="44">
        <v>0</v>
      </c>
      <c r="L32" s="46">
        <f t="shared" si="4"/>
        <v>91</v>
      </c>
      <c r="M32" s="77">
        <f t="shared" si="7"/>
        <v>18.198180181981801</v>
      </c>
      <c r="N32" s="80">
        <f t="shared" si="8"/>
        <v>139</v>
      </c>
      <c r="O32" s="61">
        <f t="shared" si="5"/>
        <v>27.797220277972201</v>
      </c>
      <c r="P32" s="84">
        <f t="shared" si="9"/>
        <v>139</v>
      </c>
      <c r="Q32" s="87">
        <v>2491</v>
      </c>
      <c r="R32" s="47">
        <v>2579</v>
      </c>
      <c r="S32" s="88">
        <f t="shared" si="12"/>
        <v>5070</v>
      </c>
      <c r="T32" s="95">
        <f t="shared" si="10"/>
        <v>5000.5</v>
      </c>
    </row>
    <row r="33" spans="1:20" ht="14.1" customHeight="1">
      <c r="A33" s="94">
        <v>1985</v>
      </c>
      <c r="B33" s="60">
        <v>82</v>
      </c>
      <c r="C33" s="45">
        <f t="shared" si="0"/>
        <v>15.998439176665693</v>
      </c>
      <c r="D33" s="44">
        <v>53</v>
      </c>
      <c r="E33" s="45">
        <f t="shared" si="1"/>
        <v>10.340454589796117</v>
      </c>
      <c r="F33" s="46">
        <f t="shared" si="3"/>
        <v>29</v>
      </c>
      <c r="G33" s="61">
        <f t="shared" si="2"/>
        <v>5.6579845868695733</v>
      </c>
      <c r="H33" s="60">
        <v>290</v>
      </c>
      <c r="I33" s="44">
        <v>2</v>
      </c>
      <c r="J33" s="44">
        <v>208</v>
      </c>
      <c r="K33" s="44">
        <v>1</v>
      </c>
      <c r="L33" s="46">
        <f t="shared" si="4"/>
        <v>82</v>
      </c>
      <c r="M33" s="77">
        <f t="shared" si="7"/>
        <v>15.998439176665693</v>
      </c>
      <c r="N33" s="80">
        <f t="shared" si="8"/>
        <v>111</v>
      </c>
      <c r="O33" s="61">
        <f t="shared" si="5"/>
        <v>21.656423763535265</v>
      </c>
      <c r="P33" s="84">
        <f t="shared" si="9"/>
        <v>111</v>
      </c>
      <c r="Q33" s="87">
        <v>2540</v>
      </c>
      <c r="R33" s="47">
        <v>2641</v>
      </c>
      <c r="S33" s="88">
        <f t="shared" si="12"/>
        <v>5181</v>
      </c>
      <c r="T33" s="95">
        <f t="shared" si="10"/>
        <v>5125.5</v>
      </c>
    </row>
    <row r="34" spans="1:20" ht="14.1" customHeight="1">
      <c r="A34" s="94">
        <v>1986</v>
      </c>
      <c r="B34" s="60">
        <v>79</v>
      </c>
      <c r="C34" s="45">
        <f t="shared" si="0"/>
        <v>15.064836003051106</v>
      </c>
      <c r="D34" s="44">
        <v>46</v>
      </c>
      <c r="E34" s="45">
        <f t="shared" si="1"/>
        <v>8.7719298245614024</v>
      </c>
      <c r="F34" s="46">
        <f t="shared" si="3"/>
        <v>33</v>
      </c>
      <c r="G34" s="61">
        <f t="shared" si="2"/>
        <v>6.2929061784897025</v>
      </c>
      <c r="H34" s="60">
        <v>337</v>
      </c>
      <c r="I34" s="44">
        <v>11</v>
      </c>
      <c r="J34" s="44">
        <v>244</v>
      </c>
      <c r="K34" s="44">
        <v>0</v>
      </c>
      <c r="L34" s="46">
        <f t="shared" si="4"/>
        <v>93</v>
      </c>
      <c r="M34" s="77">
        <f t="shared" si="7"/>
        <v>17.734553775743706</v>
      </c>
      <c r="N34" s="80">
        <f t="shared" si="8"/>
        <v>126</v>
      </c>
      <c r="O34" s="61">
        <f t="shared" si="5"/>
        <v>24.027459954233407</v>
      </c>
      <c r="P34" s="84">
        <f t="shared" si="9"/>
        <v>126</v>
      </c>
      <c r="Q34" s="87">
        <v>2600</v>
      </c>
      <c r="R34" s="47">
        <v>2707</v>
      </c>
      <c r="S34" s="88">
        <f t="shared" si="12"/>
        <v>5307</v>
      </c>
      <c r="T34" s="95">
        <f t="shared" si="10"/>
        <v>5244</v>
      </c>
    </row>
    <row r="35" spans="1:20" ht="14.1" customHeight="1">
      <c r="A35" s="94">
        <v>1987</v>
      </c>
      <c r="B35" s="60">
        <v>78</v>
      </c>
      <c r="C35" s="45">
        <f t="shared" si="0"/>
        <v>14.56446643637382</v>
      </c>
      <c r="D35" s="44">
        <v>51</v>
      </c>
      <c r="E35" s="45">
        <f t="shared" si="1"/>
        <v>9.5229203622444203</v>
      </c>
      <c r="F35" s="46">
        <f t="shared" si="3"/>
        <v>27</v>
      </c>
      <c r="G35" s="61">
        <f t="shared" si="2"/>
        <v>5.0415460741293998</v>
      </c>
      <c r="H35" s="60">
        <v>292</v>
      </c>
      <c r="I35" s="44">
        <v>16</v>
      </c>
      <c r="J35" s="44">
        <v>222</v>
      </c>
      <c r="K35" s="44">
        <v>7</v>
      </c>
      <c r="L35" s="46">
        <f t="shared" si="4"/>
        <v>70</v>
      </c>
      <c r="M35" s="77">
        <f t="shared" si="7"/>
        <v>13.070675007002148</v>
      </c>
      <c r="N35" s="80">
        <f t="shared" si="8"/>
        <v>97</v>
      </c>
      <c r="O35" s="61">
        <f t="shared" si="5"/>
        <v>18.112221081131548</v>
      </c>
      <c r="P35" s="84">
        <f t="shared" si="9"/>
        <v>97</v>
      </c>
      <c r="Q35" s="87">
        <v>2645</v>
      </c>
      <c r="R35" s="47">
        <v>2759</v>
      </c>
      <c r="S35" s="88">
        <f t="shared" si="12"/>
        <v>5404</v>
      </c>
      <c r="T35" s="95">
        <f t="shared" si="10"/>
        <v>5355.5</v>
      </c>
    </row>
    <row r="36" spans="1:20" ht="14.1" customHeight="1">
      <c r="A36" s="94">
        <v>1988</v>
      </c>
      <c r="B36" s="60">
        <v>98</v>
      </c>
      <c r="C36" s="45">
        <f t="shared" si="0"/>
        <v>17.868538608806638</v>
      </c>
      <c r="D36" s="44">
        <v>38</v>
      </c>
      <c r="E36" s="45">
        <f t="shared" si="1"/>
        <v>6.9286170115780834</v>
      </c>
      <c r="F36" s="46">
        <f t="shared" si="3"/>
        <v>60</v>
      </c>
      <c r="G36" s="61">
        <f t="shared" si="2"/>
        <v>10.939921597228553</v>
      </c>
      <c r="H36" s="60">
        <v>325</v>
      </c>
      <c r="I36" s="44">
        <v>10</v>
      </c>
      <c r="J36" s="44">
        <v>224</v>
      </c>
      <c r="K36" s="44">
        <v>0</v>
      </c>
      <c r="L36" s="46">
        <f t="shared" si="4"/>
        <v>101</v>
      </c>
      <c r="M36" s="77">
        <f t="shared" si="7"/>
        <v>18.415534688668064</v>
      </c>
      <c r="N36" s="80">
        <f t="shared" si="8"/>
        <v>161</v>
      </c>
      <c r="O36" s="61">
        <f t="shared" si="5"/>
        <v>29.355456285896619</v>
      </c>
      <c r="P36" s="84">
        <f t="shared" si="9"/>
        <v>161</v>
      </c>
      <c r="Q36" s="87">
        <v>2720</v>
      </c>
      <c r="R36" s="47">
        <v>2845</v>
      </c>
      <c r="S36" s="88">
        <f t="shared" si="12"/>
        <v>5565</v>
      </c>
      <c r="T36" s="95">
        <f t="shared" si="10"/>
        <v>5484.5</v>
      </c>
    </row>
    <row r="37" spans="1:20" ht="14.1" customHeight="1">
      <c r="A37" s="94">
        <v>1989</v>
      </c>
      <c r="B37" s="60">
        <v>77</v>
      </c>
      <c r="C37" s="45">
        <f t="shared" si="0"/>
        <v>13.681592039800995</v>
      </c>
      <c r="D37" s="44">
        <v>42</v>
      </c>
      <c r="E37" s="45">
        <f t="shared" si="1"/>
        <v>7.4626865671641793</v>
      </c>
      <c r="F37" s="46">
        <f t="shared" si="3"/>
        <v>35</v>
      </c>
      <c r="G37" s="61">
        <f t="shared" si="2"/>
        <v>6.2189054726368163</v>
      </c>
      <c r="H37" s="60">
        <v>291</v>
      </c>
      <c r="I37" s="44">
        <v>8</v>
      </c>
      <c r="J37" s="44">
        <v>200</v>
      </c>
      <c r="K37" s="44">
        <v>1</v>
      </c>
      <c r="L37" s="46">
        <f t="shared" si="4"/>
        <v>91</v>
      </c>
      <c r="M37" s="77">
        <f t="shared" si="7"/>
        <v>16.169154228855721</v>
      </c>
      <c r="N37" s="80">
        <f t="shared" si="8"/>
        <v>126</v>
      </c>
      <c r="O37" s="61">
        <f t="shared" si="5"/>
        <v>22.388059701492537</v>
      </c>
      <c r="P37" s="84">
        <f t="shared" si="9"/>
        <v>126</v>
      </c>
      <c r="Q37" s="87">
        <v>2797</v>
      </c>
      <c r="R37" s="47">
        <v>2894</v>
      </c>
      <c r="S37" s="88">
        <f t="shared" si="12"/>
        <v>5691</v>
      </c>
      <c r="T37" s="95">
        <f t="shared" si="10"/>
        <v>5628</v>
      </c>
    </row>
    <row r="38" spans="1:20" ht="14.1" customHeight="1">
      <c r="A38" s="94">
        <v>1990</v>
      </c>
      <c r="B38" s="60">
        <v>78</v>
      </c>
      <c r="C38" s="45">
        <f t="shared" ref="C38:C63" si="13">SUM(B38/T38)*1000</f>
        <v>13.517026254224071</v>
      </c>
      <c r="D38" s="44">
        <v>47</v>
      </c>
      <c r="E38" s="45">
        <f t="shared" ref="E38:E63" si="14">SUM(D38/T38)*1000</f>
        <v>8.1448747942119404</v>
      </c>
      <c r="F38" s="46">
        <f t="shared" si="3"/>
        <v>31</v>
      </c>
      <c r="G38" s="61">
        <f t="shared" ref="G38:G63" si="15">SUM(F38/T38)*1000</f>
        <v>5.3721514600121303</v>
      </c>
      <c r="H38" s="60">
        <v>325</v>
      </c>
      <c r="I38" s="44">
        <v>9</v>
      </c>
      <c r="J38" s="44">
        <v>197</v>
      </c>
      <c r="K38" s="44">
        <v>0</v>
      </c>
      <c r="L38" s="46">
        <f t="shared" si="4"/>
        <v>128</v>
      </c>
      <c r="M38" s="77">
        <f t="shared" si="7"/>
        <v>22.181786673598474</v>
      </c>
      <c r="N38" s="80">
        <f t="shared" si="8"/>
        <v>159</v>
      </c>
      <c r="O38" s="61">
        <f t="shared" si="5"/>
        <v>27.553938133610604</v>
      </c>
      <c r="P38" s="84">
        <f t="shared" si="9"/>
        <v>159</v>
      </c>
      <c r="Q38" s="87">
        <v>2883</v>
      </c>
      <c r="R38" s="47">
        <v>2967</v>
      </c>
      <c r="S38" s="88">
        <f t="shared" si="12"/>
        <v>5850</v>
      </c>
      <c r="T38" s="95">
        <f t="shared" si="10"/>
        <v>5770.5</v>
      </c>
    </row>
    <row r="39" spans="1:20" ht="14.1" customHeight="1">
      <c r="A39" s="94" t="s">
        <v>35</v>
      </c>
      <c r="B39" s="60">
        <v>73</v>
      </c>
      <c r="C39" s="45">
        <f t="shared" si="13"/>
        <v>12.637410196485762</v>
      </c>
      <c r="D39" s="44">
        <v>33</v>
      </c>
      <c r="E39" s="45">
        <f t="shared" si="14"/>
        <v>5.712801869644248</v>
      </c>
      <c r="F39" s="46">
        <f t="shared" si="3"/>
        <v>40</v>
      </c>
      <c r="G39" s="61">
        <f t="shared" si="15"/>
        <v>6.9246083268415131</v>
      </c>
      <c r="H39" s="60">
        <v>283</v>
      </c>
      <c r="I39" s="44">
        <v>8</v>
      </c>
      <c r="J39" s="44">
        <v>195</v>
      </c>
      <c r="K39" s="44">
        <v>1</v>
      </c>
      <c r="L39" s="46">
        <f t="shared" si="4"/>
        <v>88</v>
      </c>
      <c r="M39" s="77">
        <f t="shared" si="7"/>
        <v>15.234138319051329</v>
      </c>
      <c r="N39" s="80">
        <f t="shared" si="8"/>
        <v>128</v>
      </c>
      <c r="O39" s="61">
        <f t="shared" si="5"/>
        <v>22.158746645892844</v>
      </c>
      <c r="P39" s="84">
        <f t="shared" si="9"/>
        <v>-147</v>
      </c>
      <c r="Q39" s="87">
        <v>2780</v>
      </c>
      <c r="R39" s="47">
        <v>2923</v>
      </c>
      <c r="S39" s="88">
        <f t="shared" si="12"/>
        <v>5703</v>
      </c>
      <c r="T39" s="95">
        <f t="shared" si="10"/>
        <v>5776.5</v>
      </c>
    </row>
    <row r="40" spans="1:20" ht="14.1" customHeight="1">
      <c r="A40" s="94">
        <v>1992</v>
      </c>
      <c r="B40" s="60">
        <v>74</v>
      </c>
      <c r="C40" s="45">
        <f t="shared" si="13"/>
        <v>12.895355929249805</v>
      </c>
      <c r="D40" s="44">
        <v>46</v>
      </c>
      <c r="E40" s="45">
        <f t="shared" si="14"/>
        <v>8.0160320641282556</v>
      </c>
      <c r="F40" s="46">
        <f t="shared" si="3"/>
        <v>28</v>
      </c>
      <c r="G40" s="61">
        <f t="shared" si="15"/>
        <v>4.879323865121548</v>
      </c>
      <c r="H40" s="60">
        <v>259</v>
      </c>
      <c r="I40" s="44">
        <v>12</v>
      </c>
      <c r="J40" s="44">
        <v>216</v>
      </c>
      <c r="K40" s="44">
        <v>0</v>
      </c>
      <c r="L40" s="46">
        <f t="shared" si="4"/>
        <v>43</v>
      </c>
      <c r="M40" s="77">
        <f t="shared" si="7"/>
        <v>7.4932473642938051</v>
      </c>
      <c r="N40" s="80">
        <f t="shared" si="8"/>
        <v>71</v>
      </c>
      <c r="O40" s="61">
        <f t="shared" si="5"/>
        <v>12.372571229415351</v>
      </c>
      <c r="P40" s="84">
        <f t="shared" si="9"/>
        <v>71</v>
      </c>
      <c r="Q40" s="87">
        <v>2820</v>
      </c>
      <c r="R40" s="47">
        <v>2954</v>
      </c>
      <c r="S40" s="88">
        <f t="shared" si="12"/>
        <v>5774</v>
      </c>
      <c r="T40" s="95">
        <f t="shared" si="10"/>
        <v>5738.5</v>
      </c>
    </row>
    <row r="41" spans="1:20" ht="14.1" customHeight="1">
      <c r="A41" s="94">
        <v>1993</v>
      </c>
      <c r="B41" s="60">
        <v>66</v>
      </c>
      <c r="C41" s="45">
        <f t="shared" si="13"/>
        <v>11.305241521068858</v>
      </c>
      <c r="D41" s="44">
        <v>49</v>
      </c>
      <c r="E41" s="45">
        <f t="shared" si="14"/>
        <v>8.3932853717026372</v>
      </c>
      <c r="F41" s="46">
        <f t="shared" si="3"/>
        <v>17</v>
      </c>
      <c r="G41" s="61">
        <f t="shared" si="15"/>
        <v>2.9119561493662216</v>
      </c>
      <c r="H41" s="60">
        <v>430</v>
      </c>
      <c r="I41" s="44">
        <v>10</v>
      </c>
      <c r="J41" s="44">
        <v>319</v>
      </c>
      <c r="K41" s="44">
        <v>3</v>
      </c>
      <c r="L41" s="46">
        <f t="shared" si="4"/>
        <v>111</v>
      </c>
      <c r="M41" s="77">
        <f t="shared" si="7"/>
        <v>19.013360739979447</v>
      </c>
      <c r="N41" s="80">
        <f t="shared" si="8"/>
        <v>128</v>
      </c>
      <c r="O41" s="61">
        <f t="shared" si="5"/>
        <v>21.925316889345666</v>
      </c>
      <c r="P41" s="84">
        <f t="shared" si="9"/>
        <v>128</v>
      </c>
      <c r="Q41" s="87">
        <v>2889</v>
      </c>
      <c r="R41" s="47">
        <v>3013</v>
      </c>
      <c r="S41" s="88">
        <f t="shared" si="12"/>
        <v>5902</v>
      </c>
      <c r="T41" s="95">
        <f t="shared" si="10"/>
        <v>5838</v>
      </c>
    </row>
    <row r="42" spans="1:20" ht="14.1" customHeight="1">
      <c r="A42" s="94">
        <v>1994</v>
      </c>
      <c r="B42" s="60">
        <v>71</v>
      </c>
      <c r="C42" s="45">
        <f t="shared" si="13"/>
        <v>11.880856760374833</v>
      </c>
      <c r="D42" s="44">
        <v>42</v>
      </c>
      <c r="E42" s="45">
        <f t="shared" si="14"/>
        <v>7.0281124497991962</v>
      </c>
      <c r="F42" s="46">
        <f t="shared" si="3"/>
        <v>29</v>
      </c>
      <c r="G42" s="61">
        <f t="shared" si="15"/>
        <v>4.8527443105756358</v>
      </c>
      <c r="H42" s="60">
        <v>347</v>
      </c>
      <c r="I42" s="44">
        <v>5</v>
      </c>
      <c r="J42" s="44">
        <v>228</v>
      </c>
      <c r="K42" s="44">
        <v>0</v>
      </c>
      <c r="L42" s="46">
        <f t="shared" si="4"/>
        <v>119</v>
      </c>
      <c r="M42" s="77">
        <f t="shared" si="7"/>
        <v>19.912985274431058</v>
      </c>
      <c r="N42" s="80">
        <f t="shared" si="8"/>
        <v>148</v>
      </c>
      <c r="O42" s="61">
        <f t="shared" si="5"/>
        <v>24.765729585006692</v>
      </c>
      <c r="P42" s="84">
        <f t="shared" si="9"/>
        <v>148</v>
      </c>
      <c r="Q42" s="87">
        <v>2985</v>
      </c>
      <c r="R42" s="47">
        <v>3065</v>
      </c>
      <c r="S42" s="88">
        <f t="shared" si="12"/>
        <v>6050</v>
      </c>
      <c r="T42" s="95">
        <f t="shared" si="10"/>
        <v>5976</v>
      </c>
    </row>
    <row r="43" spans="1:20" ht="14.1" customHeight="1">
      <c r="A43" s="94">
        <v>1995</v>
      </c>
      <c r="B43" s="60">
        <v>63</v>
      </c>
      <c r="C43" s="45">
        <f t="shared" si="13"/>
        <v>10.357583230579531</v>
      </c>
      <c r="D43" s="44">
        <v>53</v>
      </c>
      <c r="E43" s="45">
        <f t="shared" si="14"/>
        <v>8.7135224003288112</v>
      </c>
      <c r="F43" s="46">
        <f t="shared" si="3"/>
        <v>10</v>
      </c>
      <c r="G43" s="61">
        <f t="shared" si="15"/>
        <v>1.6440608302507191</v>
      </c>
      <c r="H43" s="60">
        <v>287</v>
      </c>
      <c r="I43" s="44">
        <v>1</v>
      </c>
      <c r="J43" s="44">
        <v>232</v>
      </c>
      <c r="K43" s="44">
        <v>2</v>
      </c>
      <c r="L43" s="46">
        <f t="shared" si="4"/>
        <v>55</v>
      </c>
      <c r="M43" s="77">
        <f t="shared" si="7"/>
        <v>9.0423345663789565</v>
      </c>
      <c r="N43" s="80">
        <f t="shared" si="8"/>
        <v>65</v>
      </c>
      <c r="O43" s="61">
        <f t="shared" si="5"/>
        <v>10.686395396629674</v>
      </c>
      <c r="P43" s="84">
        <f t="shared" si="9"/>
        <v>65</v>
      </c>
      <c r="Q43" s="87">
        <v>3038</v>
      </c>
      <c r="R43" s="47">
        <v>3077</v>
      </c>
      <c r="S43" s="88">
        <f t="shared" si="12"/>
        <v>6115</v>
      </c>
      <c r="T43" s="95">
        <f t="shared" si="10"/>
        <v>6082.5</v>
      </c>
    </row>
    <row r="44" spans="1:20" ht="14.1" customHeight="1">
      <c r="A44" s="94">
        <v>1996</v>
      </c>
      <c r="B44" s="60">
        <v>75</v>
      </c>
      <c r="C44" s="45">
        <f t="shared" si="13"/>
        <v>12.229922543823889</v>
      </c>
      <c r="D44" s="44">
        <v>50</v>
      </c>
      <c r="E44" s="45">
        <f t="shared" si="14"/>
        <v>8.1532816958825922</v>
      </c>
      <c r="F44" s="46">
        <f t="shared" si="3"/>
        <v>25</v>
      </c>
      <c r="G44" s="61">
        <f t="shared" si="15"/>
        <v>4.0766408479412961</v>
      </c>
      <c r="H44" s="60">
        <v>274</v>
      </c>
      <c r="I44" s="44">
        <v>32</v>
      </c>
      <c r="J44" s="44">
        <v>264</v>
      </c>
      <c r="K44" s="44">
        <v>0</v>
      </c>
      <c r="L44" s="46">
        <f t="shared" si="4"/>
        <v>10</v>
      </c>
      <c r="M44" s="77">
        <f t="shared" si="7"/>
        <v>1.6306563391765185</v>
      </c>
      <c r="N44" s="80">
        <f t="shared" si="8"/>
        <v>35</v>
      </c>
      <c r="O44" s="61">
        <f t="shared" si="5"/>
        <v>5.7072971871178151</v>
      </c>
      <c r="P44" s="84">
        <f t="shared" si="9"/>
        <v>35</v>
      </c>
      <c r="Q44" s="87">
        <v>3052</v>
      </c>
      <c r="R44" s="47">
        <v>3098</v>
      </c>
      <c r="S44" s="88">
        <f t="shared" si="12"/>
        <v>6150</v>
      </c>
      <c r="T44" s="95">
        <f t="shared" si="10"/>
        <v>6132.5</v>
      </c>
    </row>
    <row r="45" spans="1:20" ht="14.1" customHeight="1">
      <c r="A45" s="94">
        <v>1997</v>
      </c>
      <c r="B45" s="60">
        <v>63</v>
      </c>
      <c r="C45" s="45">
        <f t="shared" si="13"/>
        <v>10.203255324317759</v>
      </c>
      <c r="D45" s="44">
        <v>51</v>
      </c>
      <c r="E45" s="45">
        <f t="shared" si="14"/>
        <v>8.2597781196858051</v>
      </c>
      <c r="F45" s="46">
        <f t="shared" si="3"/>
        <v>12</v>
      </c>
      <c r="G45" s="61">
        <f t="shared" si="15"/>
        <v>1.9434772046319539</v>
      </c>
      <c r="H45" s="60">
        <v>250</v>
      </c>
      <c r="I45" s="44">
        <v>13</v>
      </c>
      <c r="J45" s="44">
        <v>213</v>
      </c>
      <c r="K45" s="44">
        <v>5</v>
      </c>
      <c r="L45" s="46">
        <f t="shared" si="4"/>
        <v>37</v>
      </c>
      <c r="M45" s="77">
        <f t="shared" si="7"/>
        <v>5.9923880476151918</v>
      </c>
      <c r="N45" s="80">
        <f t="shared" si="8"/>
        <v>49</v>
      </c>
      <c r="O45" s="61">
        <f t="shared" si="5"/>
        <v>7.9358652522471456</v>
      </c>
      <c r="P45" s="84">
        <f t="shared" si="9"/>
        <v>49</v>
      </c>
      <c r="Q45" s="87">
        <v>3063</v>
      </c>
      <c r="R45" s="47">
        <v>3136</v>
      </c>
      <c r="S45" s="88">
        <f t="shared" si="12"/>
        <v>6199</v>
      </c>
      <c r="T45" s="95">
        <f t="shared" si="10"/>
        <v>6174.5</v>
      </c>
    </row>
    <row r="46" spans="1:20" ht="14.1" customHeight="1">
      <c r="A46" s="94">
        <v>1998</v>
      </c>
      <c r="B46" s="60">
        <v>65</v>
      </c>
      <c r="C46" s="45">
        <f t="shared" si="13"/>
        <v>10.438413361169102</v>
      </c>
      <c r="D46" s="44">
        <v>46</v>
      </c>
      <c r="E46" s="45">
        <f t="shared" si="14"/>
        <v>7.3871848402119804</v>
      </c>
      <c r="F46" s="46">
        <f t="shared" si="3"/>
        <v>19</v>
      </c>
      <c r="G46" s="61">
        <f t="shared" si="15"/>
        <v>3.0512285209571219</v>
      </c>
      <c r="H46" s="60">
        <v>291</v>
      </c>
      <c r="I46" s="44">
        <v>7</v>
      </c>
      <c r="J46" s="44">
        <v>254</v>
      </c>
      <c r="K46" s="44">
        <v>0</v>
      </c>
      <c r="L46" s="46">
        <f t="shared" si="4"/>
        <v>37</v>
      </c>
      <c r="M46" s="77">
        <f t="shared" si="7"/>
        <v>5.9418660671270276</v>
      </c>
      <c r="N46" s="80">
        <f t="shared" si="8"/>
        <v>56</v>
      </c>
      <c r="O46" s="61">
        <f t="shared" si="5"/>
        <v>8.9930945880841495</v>
      </c>
      <c r="P46" s="84">
        <f t="shared" si="9"/>
        <v>56</v>
      </c>
      <c r="Q46" s="87">
        <v>3082</v>
      </c>
      <c r="R46" s="47">
        <v>3173</v>
      </c>
      <c r="S46" s="88">
        <f t="shared" si="12"/>
        <v>6255</v>
      </c>
      <c r="T46" s="95">
        <f t="shared" si="10"/>
        <v>6227</v>
      </c>
    </row>
    <row r="47" spans="1:20" ht="14.1" customHeight="1">
      <c r="A47" s="94">
        <v>1999</v>
      </c>
      <c r="B47" s="60">
        <v>63</v>
      </c>
      <c r="C47" s="45">
        <f t="shared" si="13"/>
        <v>9.994447529150472</v>
      </c>
      <c r="D47" s="44">
        <v>37</v>
      </c>
      <c r="E47" s="45">
        <f t="shared" si="14"/>
        <v>5.8697548980724994</v>
      </c>
      <c r="F47" s="46">
        <f t="shared" si="3"/>
        <v>26</v>
      </c>
      <c r="G47" s="61">
        <f t="shared" si="15"/>
        <v>4.1246926310779726</v>
      </c>
      <c r="H47" s="60">
        <v>313</v>
      </c>
      <c r="I47" s="44">
        <v>28</v>
      </c>
      <c r="J47" s="44">
        <v>242</v>
      </c>
      <c r="K47" s="44">
        <v>12</v>
      </c>
      <c r="L47" s="46">
        <f t="shared" si="4"/>
        <v>71</v>
      </c>
      <c r="M47" s="77">
        <f t="shared" si="7"/>
        <v>11.26358372332831</v>
      </c>
      <c r="N47" s="80">
        <f t="shared" si="8"/>
        <v>97</v>
      </c>
      <c r="O47" s="61">
        <f t="shared" si="5"/>
        <v>15.388276354406281</v>
      </c>
      <c r="P47" s="84">
        <f t="shared" si="9"/>
        <v>97</v>
      </c>
      <c r="Q47" s="87">
        <v>3143</v>
      </c>
      <c r="R47" s="47">
        <v>3209</v>
      </c>
      <c r="S47" s="88">
        <f t="shared" si="12"/>
        <v>6352</v>
      </c>
      <c r="T47" s="95">
        <f t="shared" si="10"/>
        <v>6303.5</v>
      </c>
    </row>
    <row r="48" spans="1:20" ht="14.1" customHeight="1">
      <c r="A48" s="94">
        <v>2000</v>
      </c>
      <c r="B48" s="60">
        <v>92</v>
      </c>
      <c r="C48" s="45">
        <f t="shared" si="13"/>
        <v>14.309044249164009</v>
      </c>
      <c r="D48" s="44">
        <v>44</v>
      </c>
      <c r="E48" s="45">
        <f t="shared" si="14"/>
        <v>6.8434559452523525</v>
      </c>
      <c r="F48" s="46">
        <f t="shared" si="3"/>
        <v>48</v>
      </c>
      <c r="G48" s="61">
        <f t="shared" si="15"/>
        <v>7.465588303911658</v>
      </c>
      <c r="H48" s="60">
        <v>358</v>
      </c>
      <c r="I48" s="44">
        <v>13</v>
      </c>
      <c r="J48" s="44">
        <v>251</v>
      </c>
      <c r="K48" s="44">
        <v>10</v>
      </c>
      <c r="L48" s="46">
        <f t="shared" si="4"/>
        <v>107</v>
      </c>
      <c r="M48" s="77">
        <f t="shared" si="7"/>
        <v>16.642040594136404</v>
      </c>
      <c r="N48" s="80">
        <f t="shared" si="8"/>
        <v>155</v>
      </c>
      <c r="O48" s="61">
        <f t="shared" si="5"/>
        <v>24.107628898048059</v>
      </c>
      <c r="P48" s="84">
        <f t="shared" si="9"/>
        <v>155</v>
      </c>
      <c r="Q48" s="87">
        <v>3219</v>
      </c>
      <c r="R48" s="47">
        <v>3288</v>
      </c>
      <c r="S48" s="88">
        <f t="shared" si="12"/>
        <v>6507</v>
      </c>
      <c r="T48" s="95">
        <f t="shared" si="10"/>
        <v>6429.5</v>
      </c>
    </row>
    <row r="49" spans="1:20" ht="14.1" customHeight="1">
      <c r="A49" s="94" t="s">
        <v>36</v>
      </c>
      <c r="B49" s="60">
        <v>79</v>
      </c>
      <c r="C49" s="45">
        <f t="shared" si="13"/>
        <v>12.052788160805553</v>
      </c>
      <c r="D49" s="44">
        <v>40</v>
      </c>
      <c r="E49" s="45">
        <f t="shared" si="14"/>
        <v>6.1026775497749641</v>
      </c>
      <c r="F49" s="46">
        <f t="shared" si="3"/>
        <v>39</v>
      </c>
      <c r="G49" s="61">
        <f t="shared" si="15"/>
        <v>5.9501106110305892</v>
      </c>
      <c r="H49" s="60">
        <v>315</v>
      </c>
      <c r="I49" s="44">
        <v>8</v>
      </c>
      <c r="J49" s="44">
        <v>220</v>
      </c>
      <c r="K49" s="44">
        <v>0</v>
      </c>
      <c r="L49" s="46">
        <f t="shared" si="4"/>
        <v>95</v>
      </c>
      <c r="M49" s="77">
        <f t="shared" si="7"/>
        <v>14.493859180715539</v>
      </c>
      <c r="N49" s="80">
        <f t="shared" si="8"/>
        <v>134</v>
      </c>
      <c r="O49" s="61">
        <f t="shared" si="5"/>
        <v>20.443969791746131</v>
      </c>
      <c r="P49" s="84">
        <f t="shared" si="9"/>
        <v>95</v>
      </c>
      <c r="Q49" s="87">
        <v>3245</v>
      </c>
      <c r="R49" s="47">
        <v>3357</v>
      </c>
      <c r="S49" s="88">
        <f t="shared" si="12"/>
        <v>6602</v>
      </c>
      <c r="T49" s="95">
        <f t="shared" si="10"/>
        <v>6554.5</v>
      </c>
    </row>
    <row r="50" spans="1:20" ht="14.1" customHeight="1">
      <c r="A50" s="94">
        <v>2002</v>
      </c>
      <c r="B50" s="60">
        <v>76</v>
      </c>
      <c r="C50" s="45">
        <f t="shared" si="13"/>
        <v>11.3551471686837</v>
      </c>
      <c r="D50" s="44">
        <v>44</v>
      </c>
      <c r="E50" s="45">
        <f t="shared" si="14"/>
        <v>6.5740325713431949</v>
      </c>
      <c r="F50" s="46">
        <f t="shared" si="3"/>
        <v>32</v>
      </c>
      <c r="G50" s="61">
        <f t="shared" si="15"/>
        <v>4.7811145973405047</v>
      </c>
      <c r="H50" s="60">
        <v>332</v>
      </c>
      <c r="I50" s="44">
        <v>7</v>
      </c>
      <c r="J50" s="44">
        <v>182</v>
      </c>
      <c r="K50" s="44">
        <v>2</v>
      </c>
      <c r="L50" s="46">
        <f t="shared" si="4"/>
        <v>150</v>
      </c>
      <c r="M50" s="77">
        <f t="shared" si="7"/>
        <v>22.411474675033617</v>
      </c>
      <c r="N50" s="80">
        <f t="shared" si="8"/>
        <v>182</v>
      </c>
      <c r="O50" s="61">
        <f t="shared" si="5"/>
        <v>27.192589272374121</v>
      </c>
      <c r="P50" s="84">
        <f t="shared" si="9"/>
        <v>182</v>
      </c>
      <c r="Q50" s="87">
        <v>3323</v>
      </c>
      <c r="R50" s="47">
        <v>3461</v>
      </c>
      <c r="S50" s="88">
        <f t="shared" si="12"/>
        <v>6784</v>
      </c>
      <c r="T50" s="95">
        <f t="shared" si="10"/>
        <v>6693</v>
      </c>
    </row>
    <row r="51" spans="1:20" ht="14.1" customHeight="1">
      <c r="A51" s="94">
        <v>2003</v>
      </c>
      <c r="B51" s="60">
        <v>74</v>
      </c>
      <c r="C51" s="45">
        <f t="shared" si="13"/>
        <v>10.784813816220943</v>
      </c>
      <c r="D51" s="44">
        <v>47</v>
      </c>
      <c r="E51" s="45">
        <f t="shared" si="14"/>
        <v>6.8498141805727606</v>
      </c>
      <c r="F51" s="46">
        <f t="shared" si="3"/>
        <v>27</v>
      </c>
      <c r="G51" s="61">
        <f t="shared" si="15"/>
        <v>3.9349996356481824</v>
      </c>
      <c r="H51" s="60">
        <v>374</v>
      </c>
      <c r="I51" s="44">
        <v>33</v>
      </c>
      <c r="J51" s="44">
        <v>246</v>
      </c>
      <c r="K51" s="44">
        <v>3</v>
      </c>
      <c r="L51" s="46">
        <f t="shared" si="4"/>
        <v>128</v>
      </c>
      <c r="M51" s="77">
        <f t="shared" si="7"/>
        <v>18.654813087517304</v>
      </c>
      <c r="N51" s="80">
        <f t="shared" si="8"/>
        <v>155</v>
      </c>
      <c r="O51" s="61">
        <f t="shared" si="5"/>
        <v>22.58981272316549</v>
      </c>
      <c r="P51" s="84">
        <f t="shared" si="9"/>
        <v>155</v>
      </c>
      <c r="Q51" s="87">
        <v>3395</v>
      </c>
      <c r="R51" s="47">
        <v>3544</v>
      </c>
      <c r="S51" s="88">
        <f t="shared" si="12"/>
        <v>6939</v>
      </c>
      <c r="T51" s="95">
        <f t="shared" si="10"/>
        <v>6861.5</v>
      </c>
    </row>
    <row r="52" spans="1:20" ht="14.1" customHeight="1">
      <c r="A52" s="94">
        <v>2004</v>
      </c>
      <c r="B52" s="60">
        <v>96</v>
      </c>
      <c r="C52" s="45">
        <f t="shared" si="13"/>
        <v>13.555492798644451</v>
      </c>
      <c r="D52" s="44">
        <v>47</v>
      </c>
      <c r="E52" s="45">
        <f t="shared" si="14"/>
        <v>6.6365433493363453</v>
      </c>
      <c r="F52" s="46">
        <f t="shared" si="3"/>
        <v>49</v>
      </c>
      <c r="G52" s="61">
        <f t="shared" si="15"/>
        <v>6.918949449308105</v>
      </c>
      <c r="H52" s="60">
        <v>493</v>
      </c>
      <c r="I52" s="44">
        <v>19</v>
      </c>
      <c r="J52" s="44">
        <v>256</v>
      </c>
      <c r="K52" s="44">
        <v>12</v>
      </c>
      <c r="L52" s="46">
        <f t="shared" si="4"/>
        <v>237</v>
      </c>
      <c r="M52" s="77">
        <f t="shared" si="7"/>
        <v>33.465122846653493</v>
      </c>
      <c r="N52" s="80">
        <f t="shared" si="8"/>
        <v>286</v>
      </c>
      <c r="O52" s="61">
        <f t="shared" si="5"/>
        <v>40.384072295961595</v>
      </c>
      <c r="P52" s="84">
        <f t="shared" si="9"/>
        <v>286</v>
      </c>
      <c r="Q52" s="87">
        <v>3542</v>
      </c>
      <c r="R52" s="47">
        <v>3683</v>
      </c>
      <c r="S52" s="88">
        <f t="shared" si="12"/>
        <v>7225</v>
      </c>
      <c r="T52" s="95">
        <f t="shared" si="10"/>
        <v>7082</v>
      </c>
    </row>
    <row r="53" spans="1:20" ht="14.1" customHeight="1">
      <c r="A53" s="94">
        <v>2005</v>
      </c>
      <c r="B53" s="60">
        <v>86</v>
      </c>
      <c r="C53" s="45">
        <f t="shared" si="13"/>
        <v>11.759075681958022</v>
      </c>
      <c r="D53" s="44">
        <v>56</v>
      </c>
      <c r="E53" s="45">
        <f t="shared" si="14"/>
        <v>7.6570725370889452</v>
      </c>
      <c r="F53" s="46">
        <f t="shared" si="3"/>
        <v>30</v>
      </c>
      <c r="G53" s="61">
        <f t="shared" si="15"/>
        <v>4.1020031448690775</v>
      </c>
      <c r="H53" s="60">
        <v>436</v>
      </c>
      <c r="I53" s="44">
        <v>17</v>
      </c>
      <c r="J53" s="44">
        <v>289</v>
      </c>
      <c r="K53" s="44">
        <v>1</v>
      </c>
      <c r="L53" s="46">
        <f t="shared" si="4"/>
        <v>147</v>
      </c>
      <c r="M53" s="77">
        <f t="shared" si="7"/>
        <v>20.099815409858479</v>
      </c>
      <c r="N53" s="80">
        <f t="shared" si="8"/>
        <v>177</v>
      </c>
      <c r="O53" s="61">
        <f t="shared" si="5"/>
        <v>24.201818554727559</v>
      </c>
      <c r="P53" s="84">
        <f t="shared" si="9"/>
        <v>177</v>
      </c>
      <c r="Q53" s="87">
        <v>3636</v>
      </c>
      <c r="R53" s="47">
        <v>3766</v>
      </c>
      <c r="S53" s="88">
        <f t="shared" si="12"/>
        <v>7402</v>
      </c>
      <c r="T53" s="95">
        <f t="shared" si="10"/>
        <v>7313.5</v>
      </c>
    </row>
    <row r="54" spans="1:20" ht="14.1" customHeight="1">
      <c r="A54" s="94">
        <v>2006</v>
      </c>
      <c r="B54" s="60">
        <v>80</v>
      </c>
      <c r="C54" s="45">
        <f t="shared" si="13"/>
        <v>10.713807419311639</v>
      </c>
      <c r="D54" s="44">
        <v>60</v>
      </c>
      <c r="E54" s="45">
        <f t="shared" si="14"/>
        <v>8.0353555644837282</v>
      </c>
      <c r="F54" s="46">
        <f t="shared" si="3"/>
        <v>20</v>
      </c>
      <c r="G54" s="61">
        <f t="shared" si="15"/>
        <v>2.6784518548279097</v>
      </c>
      <c r="H54" s="60">
        <v>383</v>
      </c>
      <c r="I54" s="44">
        <v>24</v>
      </c>
      <c r="J54" s="44">
        <v>273</v>
      </c>
      <c r="K54" s="44">
        <v>7</v>
      </c>
      <c r="L54" s="46">
        <f t="shared" si="4"/>
        <v>110</v>
      </c>
      <c r="M54" s="77">
        <f t="shared" si="7"/>
        <v>14.731485201553502</v>
      </c>
      <c r="N54" s="80">
        <f t="shared" si="8"/>
        <v>130</v>
      </c>
      <c r="O54" s="61">
        <f t="shared" si="5"/>
        <v>17.409937056381409</v>
      </c>
      <c r="P54" s="84">
        <f t="shared" si="9"/>
        <v>130</v>
      </c>
      <c r="Q54" s="87">
        <v>3714</v>
      </c>
      <c r="R54" s="47">
        <v>3818</v>
      </c>
      <c r="S54" s="88">
        <f t="shared" si="12"/>
        <v>7532</v>
      </c>
      <c r="T54" s="95">
        <f t="shared" si="10"/>
        <v>7467</v>
      </c>
    </row>
    <row r="55" spans="1:20" ht="14.1" customHeight="1">
      <c r="A55" s="94">
        <v>2007</v>
      </c>
      <c r="B55" s="60">
        <v>90</v>
      </c>
      <c r="C55" s="45">
        <f t="shared" si="13"/>
        <v>11.811798674453705</v>
      </c>
      <c r="D55" s="44">
        <v>66</v>
      </c>
      <c r="E55" s="45">
        <f t="shared" si="14"/>
        <v>8.6619856945993838</v>
      </c>
      <c r="F55" s="46">
        <f t="shared" si="3"/>
        <v>24</v>
      </c>
      <c r="G55" s="61">
        <f t="shared" si="15"/>
        <v>3.1498129798543211</v>
      </c>
      <c r="H55" s="60">
        <v>453</v>
      </c>
      <c r="I55" s="44">
        <v>38</v>
      </c>
      <c r="J55" s="44">
        <v>302</v>
      </c>
      <c r="K55" s="44">
        <v>6</v>
      </c>
      <c r="L55" s="46">
        <f t="shared" si="4"/>
        <v>151</v>
      </c>
      <c r="M55" s="77">
        <f t="shared" si="7"/>
        <v>19.817573331583436</v>
      </c>
      <c r="N55" s="80">
        <f t="shared" si="8"/>
        <v>175</v>
      </c>
      <c r="O55" s="61">
        <f t="shared" si="5"/>
        <v>22.967386311437757</v>
      </c>
      <c r="P55" s="84">
        <f t="shared" si="9"/>
        <v>175</v>
      </c>
      <c r="Q55" s="87">
        <v>3807</v>
      </c>
      <c r="R55" s="47">
        <v>3900</v>
      </c>
      <c r="S55" s="88">
        <f t="shared" si="12"/>
        <v>7707</v>
      </c>
      <c r="T55" s="95">
        <f t="shared" si="10"/>
        <v>7619.5</v>
      </c>
    </row>
    <row r="56" spans="1:20" ht="14.1" customHeight="1">
      <c r="A56" s="94">
        <v>2008</v>
      </c>
      <c r="B56" s="60">
        <v>94</v>
      </c>
      <c r="C56" s="45">
        <f t="shared" si="13"/>
        <v>12.108720855339431</v>
      </c>
      <c r="D56" s="44">
        <v>68</v>
      </c>
      <c r="E56" s="45">
        <f t="shared" si="14"/>
        <v>8.7595001932242678</v>
      </c>
      <c r="F56" s="46">
        <f t="shared" si="3"/>
        <v>26</v>
      </c>
      <c r="G56" s="61">
        <f t="shared" si="15"/>
        <v>3.3492206621151617</v>
      </c>
      <c r="H56" s="60">
        <v>419</v>
      </c>
      <c r="I56" s="44">
        <v>37</v>
      </c>
      <c r="J56" s="44">
        <v>333</v>
      </c>
      <c r="K56" s="44">
        <v>7</v>
      </c>
      <c r="L56" s="46">
        <f t="shared" si="4"/>
        <v>86</v>
      </c>
      <c r="M56" s="77">
        <f t="shared" si="7"/>
        <v>11.078191420842458</v>
      </c>
      <c r="N56" s="80">
        <f t="shared" si="8"/>
        <v>112</v>
      </c>
      <c r="O56" s="61">
        <f t="shared" si="5"/>
        <v>14.427412082957618</v>
      </c>
      <c r="P56" s="84">
        <f t="shared" si="9"/>
        <v>112</v>
      </c>
      <c r="Q56" s="87">
        <v>3866</v>
      </c>
      <c r="R56" s="47">
        <v>3953</v>
      </c>
      <c r="S56" s="88">
        <f t="shared" si="12"/>
        <v>7819</v>
      </c>
      <c r="T56" s="95">
        <f t="shared" si="10"/>
        <v>7763</v>
      </c>
    </row>
    <row r="57" spans="1:20" ht="14.1" customHeight="1">
      <c r="A57" s="94">
        <v>2009</v>
      </c>
      <c r="B57" s="63">
        <v>91</v>
      </c>
      <c r="C57" s="45">
        <f t="shared" si="13"/>
        <v>11.544560735807167</v>
      </c>
      <c r="D57" s="50">
        <v>64</v>
      </c>
      <c r="E57" s="45">
        <f t="shared" si="14"/>
        <v>8.1192515065017439</v>
      </c>
      <c r="F57" s="46">
        <f t="shared" si="3"/>
        <v>27</v>
      </c>
      <c r="G57" s="61">
        <f t="shared" si="15"/>
        <v>3.425309229305423</v>
      </c>
      <c r="H57" s="63">
        <v>404</v>
      </c>
      <c r="I57" s="50">
        <v>27</v>
      </c>
      <c r="J57" s="50">
        <v>304</v>
      </c>
      <c r="K57" s="50">
        <v>10</v>
      </c>
      <c r="L57" s="46">
        <f t="shared" si="4"/>
        <v>100</v>
      </c>
      <c r="M57" s="77">
        <f t="shared" si="7"/>
        <v>12.686330478908976</v>
      </c>
      <c r="N57" s="80">
        <f t="shared" si="8"/>
        <v>127</v>
      </c>
      <c r="O57" s="61">
        <f t="shared" si="5"/>
        <v>16.111639708214398</v>
      </c>
      <c r="P57" s="84">
        <f t="shared" si="9"/>
        <v>127</v>
      </c>
      <c r="Q57" s="91">
        <v>3924</v>
      </c>
      <c r="R57" s="47">
        <v>4022</v>
      </c>
      <c r="S57" s="88">
        <f t="shared" si="12"/>
        <v>7946</v>
      </c>
      <c r="T57" s="95">
        <f t="shared" si="10"/>
        <v>7882.5</v>
      </c>
    </row>
    <row r="58" spans="1:20" ht="14.1" customHeight="1">
      <c r="A58" s="94">
        <v>2010</v>
      </c>
      <c r="B58" s="64">
        <v>100</v>
      </c>
      <c r="C58" s="45">
        <f t="shared" si="13"/>
        <v>12.471938139186829</v>
      </c>
      <c r="D58" s="51">
        <v>60</v>
      </c>
      <c r="E58" s="45">
        <f t="shared" si="14"/>
        <v>7.4831628835120974</v>
      </c>
      <c r="F58" s="46">
        <f t="shared" si="3"/>
        <v>40</v>
      </c>
      <c r="G58" s="61">
        <f t="shared" si="15"/>
        <v>4.9887752556747325</v>
      </c>
      <c r="H58" s="64">
        <v>465</v>
      </c>
      <c r="I58" s="51">
        <v>28</v>
      </c>
      <c r="J58" s="51">
        <v>361</v>
      </c>
      <c r="K58" s="51">
        <v>11</v>
      </c>
      <c r="L58" s="46">
        <f t="shared" si="4"/>
        <v>104</v>
      </c>
      <c r="M58" s="77">
        <f t="shared" si="7"/>
        <v>12.970815664754301</v>
      </c>
      <c r="N58" s="80">
        <f t="shared" si="8"/>
        <v>144</v>
      </c>
      <c r="O58" s="61">
        <f t="shared" si="5"/>
        <v>17.959590920429036</v>
      </c>
      <c r="P58" s="84">
        <f t="shared" si="9"/>
        <v>144</v>
      </c>
      <c r="Q58" s="80">
        <v>3989</v>
      </c>
      <c r="R58" s="47">
        <v>4101</v>
      </c>
      <c r="S58" s="88">
        <f t="shared" si="12"/>
        <v>8090</v>
      </c>
      <c r="T58" s="95">
        <f t="shared" si="10"/>
        <v>8018</v>
      </c>
    </row>
    <row r="59" spans="1:20" ht="14.1" customHeight="1">
      <c r="A59" s="94" t="s">
        <v>37</v>
      </c>
      <c r="B59" s="64">
        <v>86</v>
      </c>
      <c r="C59" s="45">
        <f t="shared" si="13"/>
        <v>10.588524993843881</v>
      </c>
      <c r="D59" s="51">
        <v>64</v>
      </c>
      <c r="E59" s="45">
        <f t="shared" si="14"/>
        <v>7.879832553558237</v>
      </c>
      <c r="F59" s="46">
        <f t="shared" si="3"/>
        <v>22</v>
      </c>
      <c r="G59" s="61">
        <f t="shared" si="15"/>
        <v>2.708692440285644</v>
      </c>
      <c r="H59" s="64">
        <v>429</v>
      </c>
      <c r="I59" s="51">
        <v>21</v>
      </c>
      <c r="J59" s="51">
        <v>312</v>
      </c>
      <c r="K59" s="51">
        <v>6</v>
      </c>
      <c r="L59" s="46">
        <f t="shared" si="4"/>
        <v>117</v>
      </c>
      <c r="M59" s="77">
        <f t="shared" si="7"/>
        <v>14.405318886973651</v>
      </c>
      <c r="N59" s="80">
        <f t="shared" si="8"/>
        <v>139</v>
      </c>
      <c r="O59" s="61">
        <f t="shared" si="5"/>
        <v>17.114011327259295</v>
      </c>
      <c r="P59" s="84">
        <f t="shared" si="9"/>
        <v>64</v>
      </c>
      <c r="Q59" s="80">
        <v>4008</v>
      </c>
      <c r="R59" s="47">
        <v>4146</v>
      </c>
      <c r="S59" s="88">
        <f t="shared" si="12"/>
        <v>8154</v>
      </c>
      <c r="T59" s="95">
        <f t="shared" si="10"/>
        <v>8122</v>
      </c>
    </row>
    <row r="60" spans="1:20" ht="14.1" customHeight="1">
      <c r="A60" s="94">
        <v>2012</v>
      </c>
      <c r="B60" s="64">
        <v>89</v>
      </c>
      <c r="C60" s="45">
        <f t="shared" si="13"/>
        <v>10.816066111684997</v>
      </c>
      <c r="D60" s="51">
        <v>61</v>
      </c>
      <c r="E60" s="45">
        <f t="shared" si="14"/>
        <v>7.4132587956492673</v>
      </c>
      <c r="F60" s="46">
        <f t="shared" si="3"/>
        <v>28</v>
      </c>
      <c r="G60" s="61">
        <f t="shared" si="15"/>
        <v>3.4028073160357297</v>
      </c>
      <c r="H60" s="64">
        <v>449</v>
      </c>
      <c r="I60" s="51">
        <v>26</v>
      </c>
      <c r="J60" s="51">
        <v>328</v>
      </c>
      <c r="K60" s="51">
        <v>10</v>
      </c>
      <c r="L60" s="46">
        <f t="shared" si="4"/>
        <v>121</v>
      </c>
      <c r="M60" s="77">
        <f t="shared" si="7"/>
        <v>14.704988758582974</v>
      </c>
      <c r="N60" s="80">
        <f t="shared" si="8"/>
        <v>149</v>
      </c>
      <c r="O60" s="61">
        <f t="shared" si="5"/>
        <v>18.107796074618701</v>
      </c>
      <c r="P60" s="84">
        <f t="shared" si="9"/>
        <v>149</v>
      </c>
      <c r="Q60" s="80">
        <v>4079</v>
      </c>
      <c r="R60" s="47">
        <v>4224</v>
      </c>
      <c r="S60" s="88">
        <f t="shared" si="12"/>
        <v>8303</v>
      </c>
      <c r="T60" s="95">
        <f t="shared" si="10"/>
        <v>8228.5</v>
      </c>
    </row>
    <row r="61" spans="1:20" ht="14.1" customHeight="1">
      <c r="A61" s="94">
        <v>2013</v>
      </c>
      <c r="B61" s="64">
        <v>69</v>
      </c>
      <c r="C61" s="45">
        <f t="shared" si="13"/>
        <v>8.2526013634732696</v>
      </c>
      <c r="D61" s="51">
        <v>60</v>
      </c>
      <c r="E61" s="45">
        <f t="shared" si="14"/>
        <v>7.1761750986724078</v>
      </c>
      <c r="F61" s="46">
        <f t="shared" si="3"/>
        <v>9</v>
      </c>
      <c r="G61" s="61">
        <f t="shared" si="15"/>
        <v>1.0764262648008611</v>
      </c>
      <c r="H61" s="64">
        <v>510</v>
      </c>
      <c r="I61" s="51">
        <v>14</v>
      </c>
      <c r="J61" s="51">
        <v>403</v>
      </c>
      <c r="K61" s="51">
        <v>20</v>
      </c>
      <c r="L61" s="46">
        <f t="shared" si="4"/>
        <v>107</v>
      </c>
      <c r="M61" s="77">
        <f t="shared" si="7"/>
        <v>12.797512259299126</v>
      </c>
      <c r="N61" s="80">
        <f t="shared" si="8"/>
        <v>116</v>
      </c>
      <c r="O61" s="61">
        <f t="shared" si="5"/>
        <v>13.873938524099987</v>
      </c>
      <c r="P61" s="84">
        <f t="shared" si="9"/>
        <v>116</v>
      </c>
      <c r="Q61" s="80">
        <v>4170</v>
      </c>
      <c r="R61" s="47">
        <v>4249</v>
      </c>
      <c r="S61" s="88">
        <f t="shared" si="12"/>
        <v>8419</v>
      </c>
      <c r="T61" s="95">
        <f t="shared" si="10"/>
        <v>8361</v>
      </c>
    </row>
    <row r="62" spans="1:20" ht="14.1" customHeight="1">
      <c r="A62" s="94">
        <v>2014</v>
      </c>
      <c r="B62" s="64">
        <v>72</v>
      </c>
      <c r="C62" s="45">
        <f t="shared" si="13"/>
        <v>8.5247454416291735</v>
      </c>
      <c r="D62" s="51">
        <v>63</v>
      </c>
      <c r="E62" s="45">
        <f t="shared" si="14"/>
        <v>7.459152261425527</v>
      </c>
      <c r="F62" s="46">
        <f t="shared" si="3"/>
        <v>9</v>
      </c>
      <c r="G62" s="61">
        <f t="shared" si="15"/>
        <v>1.0655931802036467</v>
      </c>
      <c r="H62" s="64">
        <v>365</v>
      </c>
      <c r="I62" s="51">
        <v>10</v>
      </c>
      <c r="J62" s="51">
        <v>320</v>
      </c>
      <c r="K62" s="51">
        <v>17</v>
      </c>
      <c r="L62" s="46">
        <f t="shared" si="4"/>
        <v>45</v>
      </c>
      <c r="M62" s="77">
        <f t="shared" si="7"/>
        <v>5.3279659010182332</v>
      </c>
      <c r="N62" s="80">
        <f t="shared" si="8"/>
        <v>54</v>
      </c>
      <c r="O62" s="61">
        <f t="shared" si="5"/>
        <v>6.3935590812218797</v>
      </c>
      <c r="P62" s="84">
        <f t="shared" si="9"/>
        <v>54</v>
      </c>
      <c r="Q62" s="80">
        <v>4195</v>
      </c>
      <c r="R62" s="46">
        <v>4278</v>
      </c>
      <c r="S62" s="88">
        <f t="shared" si="12"/>
        <v>8473</v>
      </c>
      <c r="T62" s="95">
        <f t="shared" si="10"/>
        <v>8446</v>
      </c>
    </row>
    <row r="63" spans="1:20" ht="14.1" customHeight="1">
      <c r="A63" s="94">
        <v>2015</v>
      </c>
      <c r="B63" s="65">
        <v>73</v>
      </c>
      <c r="C63" s="45">
        <f t="shared" si="13"/>
        <v>8.570086874853251</v>
      </c>
      <c r="D63" s="51">
        <v>79</v>
      </c>
      <c r="E63" s="45">
        <f t="shared" si="14"/>
        <v>9.2744775768959862</v>
      </c>
      <c r="F63" s="46">
        <f t="shared" si="3"/>
        <v>-6</v>
      </c>
      <c r="G63" s="61">
        <f t="shared" si="15"/>
        <v>-0.70439070204273302</v>
      </c>
      <c r="H63" s="64">
        <v>363</v>
      </c>
      <c r="I63" s="51">
        <v>17</v>
      </c>
      <c r="J63" s="51">
        <v>267</v>
      </c>
      <c r="K63" s="51">
        <v>13</v>
      </c>
      <c r="L63" s="46">
        <f t="shared" si="4"/>
        <v>96</v>
      </c>
      <c r="M63" s="77">
        <f t="shared" si="7"/>
        <v>11.270251232683728</v>
      </c>
      <c r="N63" s="80">
        <f t="shared" si="8"/>
        <v>90</v>
      </c>
      <c r="O63" s="61">
        <f t="shared" si="5"/>
        <v>10.565860530640997</v>
      </c>
      <c r="P63" s="84">
        <f t="shared" si="9"/>
        <v>90</v>
      </c>
      <c r="Q63" s="80">
        <v>4222</v>
      </c>
      <c r="R63" s="46">
        <v>4341</v>
      </c>
      <c r="S63" s="88">
        <f t="shared" si="12"/>
        <v>8563</v>
      </c>
      <c r="T63" s="95">
        <f t="shared" si="10"/>
        <v>8518</v>
      </c>
    </row>
    <row r="64" spans="1:20" ht="14.1" customHeight="1" thickBot="1">
      <c r="A64" s="96">
        <v>2016</v>
      </c>
      <c r="B64" s="66">
        <v>64</v>
      </c>
      <c r="C64" s="67">
        <f t="shared" ref="C64" si="16">SUM(B64/T64)*1000</f>
        <v>7.4267478967217873</v>
      </c>
      <c r="D64" s="68">
        <v>59</v>
      </c>
      <c r="E64" s="67">
        <f t="shared" ref="E64" si="17">SUM(D64/T64)*1000</f>
        <v>6.8465332172903972</v>
      </c>
      <c r="F64" s="69">
        <f t="shared" ref="F64" si="18">SUM(B64-D64)</f>
        <v>5</v>
      </c>
      <c r="G64" s="70">
        <f t="shared" ref="G64" si="19">SUM(F64/T64)*1000</f>
        <v>0.5802146794313896</v>
      </c>
      <c r="H64" s="75">
        <v>399</v>
      </c>
      <c r="I64" s="68">
        <v>12</v>
      </c>
      <c r="J64" s="68">
        <v>295</v>
      </c>
      <c r="K64" s="68">
        <v>13</v>
      </c>
      <c r="L64" s="69">
        <f t="shared" ref="L64" si="20">SUM(H64-J64)</f>
        <v>104</v>
      </c>
      <c r="M64" s="79">
        <f t="shared" ref="M64" si="21">SUM(L64/T64)*1000</f>
        <v>12.068465332172904</v>
      </c>
      <c r="N64" s="82">
        <f t="shared" ref="N64" si="22">SUM(F64+L64)</f>
        <v>109</v>
      </c>
      <c r="O64" s="70">
        <f t="shared" ref="O64" si="23">SUM(N64/T64)*1000</f>
        <v>12.648680011604293</v>
      </c>
      <c r="P64" s="85">
        <f t="shared" ref="P64" si="24">SUM(S64-S63)</f>
        <v>109</v>
      </c>
      <c r="Q64" s="82">
        <v>4286</v>
      </c>
      <c r="R64" s="69">
        <v>4386</v>
      </c>
      <c r="S64" s="92">
        <f t="shared" ref="S64" si="25">SUM(Q64:R64)</f>
        <v>8672</v>
      </c>
      <c r="T64" s="97">
        <f t="shared" ref="T64" si="26">SUM(S63+S64)/2</f>
        <v>8617.5</v>
      </c>
    </row>
    <row r="65" spans="1:20" ht="14.1" customHeight="1" thickTop="1">
      <c r="A65" s="155" t="s">
        <v>39</v>
      </c>
      <c r="B65" s="155"/>
      <c r="C65" s="155"/>
      <c r="D65" s="155"/>
      <c r="E65" s="155"/>
      <c r="F65" s="155"/>
      <c r="G65" s="155"/>
      <c r="H65" s="155"/>
      <c r="I65" s="15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</row>
    <row r="66" spans="1:20" ht="14.1" customHeight="1">
      <c r="A66" s="146" t="s">
        <v>40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</row>
    <row r="67" spans="1:20" ht="14.1" customHeight="1">
      <c r="A67" s="144" t="s">
        <v>32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56"/>
      <c r="M67" s="56"/>
      <c r="N67" s="56"/>
      <c r="O67" s="56"/>
      <c r="P67" s="57"/>
      <c r="Q67" s="56"/>
      <c r="R67" s="56"/>
      <c r="S67" s="56"/>
      <c r="T67" s="56"/>
    </row>
    <row r="68" spans="1:20" ht="14.1" customHeight="1">
      <c r="A68" s="43"/>
      <c r="B68" s="34"/>
      <c r="C68" s="34"/>
      <c r="D68" s="32"/>
      <c r="E68" s="34"/>
      <c r="F68" s="34"/>
      <c r="G68" s="34"/>
      <c r="H68" s="34"/>
      <c r="I68" s="34"/>
      <c r="J68" s="34"/>
      <c r="K68" s="34"/>
    </row>
  </sheetData>
  <mergeCells count="20">
    <mergeCell ref="A67:K67"/>
    <mergeCell ref="A66:T66"/>
    <mergeCell ref="Q2:S2"/>
    <mergeCell ref="N2:O4"/>
    <mergeCell ref="P2:P4"/>
    <mergeCell ref="A65:T65"/>
    <mergeCell ref="T2:T4"/>
    <mergeCell ref="B3:C4"/>
    <mergeCell ref="D3:E4"/>
    <mergeCell ref="F3:G4"/>
    <mergeCell ref="H3:I3"/>
    <mergeCell ref="J3:K3"/>
    <mergeCell ref="L3:M4"/>
    <mergeCell ref="Q3:Q4"/>
    <mergeCell ref="R3:R4"/>
    <mergeCell ref="A2:A5"/>
    <mergeCell ref="B2:G2"/>
    <mergeCell ref="H2:M2"/>
    <mergeCell ref="S3:S4"/>
    <mergeCell ref="A1:T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bil-dem-vg</vt:lpstr>
      <vt:lpstr>bil-dem-vg (2)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2017-01-24T09:01:17Z</dcterms:modified>
</cp:coreProperties>
</file>